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0" yWindow="1660" windowWidth="23080" windowHeight="13180" tabRatio="734" firstSheet="12" activeTab="13"/>
  </bookViews>
  <sheets>
    <sheet name="Summary" sheetId="1" r:id="rId1"/>
    <sheet name="T I land p's provs '00-02" sheetId="2" r:id="rId2"/>
    <sheet name="T II land profit prov's '00-02" sheetId="3" r:id="rId3"/>
    <sheet name="T III land inc ≥ 1k provs" sheetId="4" r:id="rId4"/>
    <sheet name="T IV land inc size provs" sheetId="5" r:id="rId5"/>
    <sheet name="XI-XII urb realty" sheetId="6" r:id="rId6"/>
    <sheet name="Table XII" sheetId="7" r:id="rId7"/>
    <sheet name="XVII comm-ind profit &gt;1k, prov" sheetId="8" r:id="rId8"/>
    <sheet name="XVIII comm-ind prof, size dist" sheetId="9" r:id="rId9"/>
    <sheet name="T XXI gov't pay" sheetId="10" r:id="rId10"/>
    <sheet name="Tab XXII labor inc" sheetId="11" r:id="rId11"/>
    <sheet name="T XXIII size dist overall" sheetId="12" r:id="rId12"/>
    <sheet name="NL Tab 5 top incomes" sheetId="13" r:id="rId13"/>
    <sheet name="NL Appendix D" sheetId="14" r:id="rId14"/>
    <sheet name="T XXIV tax rates" sheetId="15" r:id="rId15"/>
    <sheet name="T XXV what if" sheetId="16" r:id="rId16"/>
  </sheets>
  <definedNames/>
  <calcPr fullCalcOnLoad="1"/>
</workbook>
</file>

<file path=xl/sharedStrings.xml><?xml version="1.0" encoding="utf-8"?>
<sst xmlns="http://schemas.openxmlformats.org/spreadsheetml/2006/main" count="2067" uniqueCount="788">
  <si>
    <t xml:space="preserve">only have been churning within the top 20 percent of households, with only more limited effect on </t>
  </si>
  <si>
    <t>overall inequality. Again, our preferred estimates are not too sensitive to any likely biases.</t>
  </si>
  <si>
    <t>At least 148,343 were incomes of separate persons, namely those in state service, urban</t>
  </si>
  <si>
    <t xml:space="preserve">time, though now a bit over the Russian Federal gini of 0.393. </t>
  </si>
  <si>
    <t xml:space="preserve">Yet even this limited upward adjustment would still overstate inequality.  Even in the implausibly </t>
  </si>
  <si>
    <t>extreme case of our giving all over-1,000 property incomes to a tiny 0.81 percent at the top,</t>
  </si>
  <si>
    <t>that concentration of incomes would not have cut incomes by 11.9 percent for everybody else,</t>
  </si>
  <si>
    <t xml:space="preserve">right down to the poorest peasant.  The hypothetical concentration of top incomes took only </t>
  </si>
  <si>
    <t>from incomes that were individually over 1,000 in our preferred estimates.  That is, the hypothetical</t>
  </si>
  <si>
    <t>gain for the top 0.81 could have come only from taking income away from others already known to</t>
  </si>
  <si>
    <t>be in the top 20 percent of households ranked by income (see Table 6). The result:</t>
  </si>
  <si>
    <t>Even an implausibly narrow concentration of incomes within the over-1,000 ruble group could</t>
  </si>
  <si>
    <t xml:space="preserve">in Table 5. That would be more than a doubling of their average incomes, but by assumption </t>
  </si>
  <si>
    <t xml:space="preserve">it now applies to a smaller group, only 0.81 percent of all households.  </t>
  </si>
  <si>
    <t xml:space="preserve">percentage loss.  The rest of society would be 18,136,628 households (the total 18,284,971 </t>
  </si>
  <si>
    <t xml:space="preserve">already assigned to the 148,343 top officials, entrepreneurs, and professionals by the Opyt' </t>
  </si>
  <si>
    <t>estimates, now divided by 18,136,628 households.)</t>
  </si>
  <si>
    <t xml:space="preserve">11.9 percent if it is spread over the whole bottom 99.19 percent (100 minus that 0.81 percent).  </t>
  </si>
  <si>
    <t>This would raise the gini coefficient from .362 to about .400, still below England-Wales at the</t>
  </si>
  <si>
    <t xml:space="preserve">households minus those 148,343).  Its average income would be 526.76 rubles per household, </t>
  </si>
  <si>
    <t>instead of the 597.62* it would have had if all the non-human property incomes over 1,000 rubles</t>
  </si>
  <si>
    <t>if average income attributed to all 369,655</t>
  </si>
  <si>
    <t>if average income attributed to the 118,119 top prsonnel.</t>
  </si>
  <si>
    <t>Personal productive enterprises</t>
  </si>
  <si>
    <t>government officials, zemstvo officials, personal private entrepreneurs, and those in the free professions.</t>
  </si>
  <si>
    <t>had been kept separate from those 148,343 top salaried persons. That is an average loss of</t>
  </si>
  <si>
    <t>Average income for "the rest"</t>
  </si>
  <si>
    <t>These 148,343 would have an average income of 11,095 rubles instead of the 4,452 rubles reported</t>
  </si>
  <si>
    <t>If non-top officials and professionals get all but 255.571 million of the over-1,000-ruble incomes.</t>
  </si>
  <si>
    <t xml:space="preserve">For the rest of society, having none of this 1,645.8 million rubles would imply a limited </t>
  </si>
  <si>
    <t>If non-top officials and professionals get none of the over-1,000-ruble incomes.</t>
  </si>
  <si>
    <t>Identified personnel only</t>
  </si>
  <si>
    <t>Free professions</t>
  </si>
  <si>
    <t>State service salaries 1905</t>
  </si>
  <si>
    <t>Urban government</t>
  </si>
  <si>
    <t>Zemstvo officials</t>
  </si>
  <si>
    <t>(*This equals the national income of 11,199.453 million rubles minus the 342.566 million rubles</t>
  </si>
  <si>
    <t>rubles in Table 5, were concentrated into the hands of just these 148,343 households,</t>
  </si>
  <si>
    <t>instead of being spread over 369,655 separate households, as our main estimates assumed.</t>
  </si>
  <si>
    <t>Here again, as in Appendix C of the article, we find that a data source, despite its not exactly</t>
  </si>
  <si>
    <t>Among the 369,655 household incomes that were estimated to exceed 1,000 rubles (in Table 5),</t>
  </si>
  <si>
    <t>fitting the purpose of mapping the size distribution of income, does constraint the possible</t>
  </si>
  <si>
    <t>shape of that distribution.</t>
  </si>
  <si>
    <t xml:space="preserve">source. As noted in the text, the officials were unable to combine </t>
  </si>
  <si>
    <t>the different types of incomes for any given household.</t>
  </si>
  <si>
    <t xml:space="preserve">the returns from a few reporting provinces in the North Caucuses and </t>
  </si>
  <si>
    <t>Commercial-industrial enterprise profits</t>
  </si>
  <si>
    <t>Land rents</t>
  </si>
  <si>
    <t>Urban real estate</t>
  </si>
  <si>
    <t>(a.)</t>
  </si>
  <si>
    <t>(b.)</t>
  </si>
  <si>
    <t>(a.)</t>
  </si>
  <si>
    <t>(c.)</t>
  </si>
  <si>
    <t>(a.) = 50 provinces of European Russia</t>
  </si>
  <si>
    <t>(b.) = 49 provinces = European Russia minus Arkhangel'sk</t>
  </si>
  <si>
    <r>
      <t xml:space="preserve">Source = </t>
    </r>
    <r>
      <rPr>
        <i/>
        <sz val="12"/>
        <rFont val="Times New Roman"/>
        <family val="0"/>
      </rPr>
      <t>Opyt’ priblizitel’novo ischislenia narodnovo dokhoda po raslichnym evo istochnikam I po razmeram v Rossii</t>
    </r>
    <r>
      <rPr>
        <sz val="12"/>
        <rFont val="Times New Roman"/>
        <family val="0"/>
      </rPr>
      <t xml:space="preserve"> (Sankt-Peterburg: P. P. Soikin 1906), pp. 90-91.  </t>
    </r>
  </si>
  <si>
    <t>Income per</t>
  </si>
  <si>
    <t>Number of</t>
  </si>
  <si>
    <t>household</t>
  </si>
  <si>
    <t>households</t>
  </si>
  <si>
    <t xml:space="preserve">Totals for households with incomes </t>
  </si>
  <si>
    <t>above 1,000 rubles in the given category</t>
  </si>
  <si>
    <t>HHs in Eur Russ =</t>
  </si>
  <si>
    <t>Receiving 50,000 rubles and up</t>
  </si>
  <si>
    <t>yields these total households for European Russia ==&gt;</t>
  </si>
  <si>
    <t>In 1904 =</t>
  </si>
  <si>
    <t>In 1897 =</t>
  </si>
  <si>
    <r>
      <t>yevo istochnikam i po razmeram v Rossii</t>
    </r>
    <r>
      <rPr>
        <sz val="12"/>
        <rFont val="Times New Roman"/>
        <family val="0"/>
      </rPr>
      <t xml:space="preserve"> (Sankt-Peterburg: P. P. Soikin 1906), pp. 90-91.  </t>
    </r>
  </si>
  <si>
    <t>were not residents of European Russia.</t>
  </si>
  <si>
    <t>than this to the extent that some of</t>
  </si>
  <si>
    <t>Reminder #1 = inequality would be higher</t>
  </si>
  <si>
    <t>Ratio of financial</t>
  </si>
  <si>
    <t>to comm-ind + pers lab</t>
  </si>
  <si>
    <t>the above over-1,000 incomes</t>
  </si>
  <si>
    <t xml:space="preserve"> (2.2% of households) took </t>
  </si>
  <si>
    <r>
      <t>His 1992 edition (</t>
    </r>
    <r>
      <rPr>
        <i/>
        <sz val="12"/>
        <rFont val="Arial"/>
        <family val="0"/>
      </rPr>
      <t>EHS</t>
    </r>
    <r>
      <rPr>
        <sz val="12"/>
        <rFont val="Arial"/>
        <family val="0"/>
      </rPr>
      <t>, p. 35) gives a slightly different figure, plus age groups: European Russia (apparently) --&gt;</t>
    </r>
  </si>
  <si>
    <r>
      <t xml:space="preserve">So the 404,703 "persons" in the </t>
    </r>
    <r>
      <rPr>
        <i/>
        <sz val="12"/>
        <rFont val="Arial"/>
        <family val="0"/>
      </rPr>
      <t xml:space="preserve">Opyt' </t>
    </r>
    <r>
      <rPr>
        <sz val="12"/>
        <rFont val="Arial"/>
        <family val="0"/>
      </rPr>
      <t>size distribution are 2.2 percent of all households.</t>
    </r>
  </si>
  <si>
    <t>(Note: While the assumptions made here can mislead geographically, they do not affect the all-Russia aggregate value of income)</t>
  </si>
  <si>
    <t>having first removed the "S-P only"  households from the national denominator,</t>
  </si>
  <si>
    <t>See Table XVIII for a size distribution of profits, by province.</t>
  </si>
  <si>
    <t>Reserve some of the agencies for St. Petersburg.</t>
  </si>
  <si>
    <t xml:space="preserve">other cities.  The first method, though it might have seemed more precise, did not give positive results, </t>
  </si>
  <si>
    <t>Table XXIII</t>
  </si>
  <si>
    <t>expanded, 24 march 2012</t>
  </si>
  <si>
    <t>|</t>
  </si>
  <si>
    <t>[This should be viewed as</t>
  </si>
  <si>
    <t>There, as here, a person is identified as having only one of these kinds of income.</t>
  </si>
  <si>
    <t>of private lands, calc'd</t>
  </si>
  <si>
    <t>from costs at 6% = 0.06 * (3)</t>
  </si>
  <si>
    <t>(Rubles, 000's)</t>
  </si>
  <si>
    <t>(c.) = unclear geographic coverage, probably the 50 European provinces plus</t>
  </si>
  <si>
    <t xml:space="preserve">Table 5.  </t>
  </si>
  <si>
    <t>as Estimated by the Finance Ministry, c1904</t>
  </si>
  <si>
    <t>The source itself summarized the overall returns on the broader (c.) geographic</t>
  </si>
  <si>
    <t>basis.  The totals reported in its Table XXIII were thus larger:</t>
  </si>
  <si>
    <t>404,703 households with incomes totaling 1,723,779,477 rubles.</t>
  </si>
  <si>
    <t>From financial investments</t>
  </si>
  <si>
    <t>Transcaucasia, but excluding Finland, Poland,Central Asia and Siberia</t>
  </si>
  <si>
    <t>Each row's counts of persons and incomes refer only to its type of income</t>
  </si>
  <si>
    <t>Table II - Area of Privately Owned Lands, Their Costs, and Profitability, 1900-1902</t>
  </si>
  <si>
    <t>S.-P suburbs</t>
  </si>
  <si>
    <t>Bakinskaya - oil-bearing lands</t>
  </si>
  <si>
    <t>Yugo-Zapadniya</t>
  </si>
  <si>
    <t>Yuzhniya</t>
  </si>
  <si>
    <t>Tsarstvo Polskoe</t>
  </si>
  <si>
    <t>(Desiatins, 1,000)</t>
  </si>
  <si>
    <t>Yugo-Zapadniya</t>
  </si>
  <si>
    <t>Tsarstvo Polskoe</t>
  </si>
  <si>
    <t>Tsarstvo Polskoe</t>
  </si>
  <si>
    <t>Arkhangelskaya</t>
  </si>
  <si>
    <t>Subtotal 50 Gub. Evrop. Rossia</t>
  </si>
  <si>
    <t>Our use of vol 8 and family sizes from other volumes</t>
  </si>
  <si>
    <t>148,343 "persons"</t>
  </si>
  <si>
    <t>Kazanskaya</t>
  </si>
  <si>
    <t>(*i.e. merged across top-income types)</t>
  </si>
  <si>
    <t>for the total-of-six merged* together</t>
  </si>
  <si>
    <t xml:space="preserve">For the free professions, Page xxix of the text admits to great difficulties of measurement.  </t>
  </si>
  <si>
    <t xml:space="preserve">income noticeably higher. Pages xxxvii-xxxviii of the text does acknowledge this problem, </t>
  </si>
  <si>
    <t>percent of all income.</t>
  </si>
  <si>
    <t>these 404,703 were the same persons.</t>
  </si>
  <si>
    <t>but with different sub-grup ave inc's</t>
  </si>
  <si>
    <t>Ministry of Foreign Affairs</t>
  </si>
  <si>
    <t xml:space="preserve"> &lt;--Whence these numbers? No supporting table gives exactly this row's results.</t>
  </si>
  <si>
    <t>Reminder: Total</t>
  </si>
  <si>
    <t>as government officials, or as merchants, financiers, or private professionals.</t>
  </si>
  <si>
    <t>(excluding Finland, Poland, and the Caucuses)</t>
  </si>
  <si>
    <t>under 15 years old</t>
  </si>
  <si>
    <t>15-64 years old</t>
  </si>
  <si>
    <t>65 and older</t>
  </si>
  <si>
    <t xml:space="preserve">but the authors say that no corrections can be made for this miltiplicity of income types in the same hands.  </t>
  </si>
  <si>
    <t>European Russia were</t>
  </si>
  <si>
    <t>million rubles in 1904,</t>
  </si>
  <si>
    <t xml:space="preserve">specially govern the performance of service activities only consisting of state service, such as </t>
  </si>
  <si>
    <t>Kalugskaya</t>
  </si>
  <si>
    <t>Region</t>
  </si>
  <si>
    <t>Table XXI - Pay for Government Service [presumably 50 European provinces]</t>
  </si>
  <si>
    <t>1 to Moscow,</t>
  </si>
  <si>
    <t>1 to Odessa</t>
  </si>
  <si>
    <t>10k and up</t>
  </si>
  <si>
    <t>Free professions</t>
  </si>
  <si>
    <t xml:space="preserve">Reminder #2 = some of these </t>
  </si>
  <si>
    <t>"S-P only" = allocate them all to urban St. Petersburg.</t>
  </si>
  <si>
    <t>Table I - Average Sale Prices of Land for 1900-1902</t>
  </si>
  <si>
    <t xml:space="preserve">income over 1,000 rubles should have been noticeably lower, and their average overall </t>
  </si>
  <si>
    <t>S. Peterburgskaya</t>
  </si>
  <si>
    <t>However, the distribution of official incomes for these groups is about the same as for other ministries, so no separation was made.)</t>
  </si>
  <si>
    <t>See census v. 51</t>
  </si>
  <si>
    <t>State Service 1905*</t>
  </si>
  <si>
    <t>Urban**</t>
  </si>
  <si>
    <t>Zemstvo**</t>
  </si>
  <si>
    <t>[** Same totals cited on p. xxviii of the text.]</t>
  </si>
  <si>
    <t>Vostochniya</t>
  </si>
  <si>
    <t>Vyagskaya</t>
  </si>
  <si>
    <t>Compare to vol 1's (1906) Tab 3 "Raspredelenie rabochikh po vidam zanyatii, poly, vozrastu I gramotnosti".</t>
  </si>
  <si>
    <t>Sredne - Promishlenniya</t>
  </si>
  <si>
    <t>The grand totals are reproduced and discussed on Pages xxxvi-xxxvii of the text.</t>
  </si>
  <si>
    <t xml:space="preserve">Apartments in kind translate into money at the rate of 1/4 part of the pay without apartment.  </t>
  </si>
  <si>
    <t>Orlovskaya</t>
  </si>
  <si>
    <t>Geographic coverage ??</t>
  </si>
  <si>
    <t xml:space="preserve">Apparently just the variable mix </t>
  </si>
  <si>
    <t>of reporting provinces.</t>
  </si>
  <si>
    <t>From Land 1900-1902</t>
  </si>
  <si>
    <t>an opportunity cost measure,</t>
  </si>
  <si>
    <t>They also sampled some [How many? Which?] provinces and counties, and applied their results to</t>
  </si>
  <si>
    <t>Aggregate value of</t>
  </si>
  <si>
    <t>At 6%,</t>
  </si>
  <si>
    <t>S-P only</t>
  </si>
  <si>
    <t>Government agency</t>
  </si>
  <si>
    <t>from urban</t>
  </si>
  <si>
    <t xml:space="preserve">societies.  On the other, they drew housing rental values from the press in the largest (over 100,000) cities.  </t>
  </si>
  <si>
    <r>
      <t xml:space="preserve">[From </t>
    </r>
    <r>
      <rPr>
        <i/>
        <sz val="11"/>
        <rFont val="Times New Roman"/>
        <family val="0"/>
      </rPr>
      <t>Opyt'</t>
    </r>
    <r>
      <rPr>
        <sz val="11"/>
        <rFont val="Times New Roman"/>
        <family val="1"/>
      </rPr>
      <t xml:space="preserve"> (1906, pp. 86-87]</t>
    </r>
  </si>
  <si>
    <t>C.f. Brian Mitchell's (1978, pp. 7, 11) total population in 1897, European Russia (50 gubernii) --&gt; --&gt;</t>
  </si>
  <si>
    <t>The research was carried out by two routes. On the one hand, they used questionnaires sent to professional</t>
  </si>
  <si>
    <t xml:space="preserve">Compare to census Vol 1's (1906) "Raspredelenie rabochikh </t>
  </si>
  <si>
    <t>po gruppam I vidam zanyatii (po gubernii)" --&gt;</t>
  </si>
  <si>
    <t>Table XXIII - Summary Table of the Distribution of Income by Source and by Size, pp. 90-91</t>
  </si>
  <si>
    <t>6 classes, 1k up</t>
  </si>
  <si>
    <t>no, just ≥ r1,000</t>
  </si>
  <si>
    <t>Yugo-Zapadniya</t>
  </si>
  <si>
    <t>Yuzhniya</t>
  </si>
  <si>
    <t>not "profitability"]</t>
  </si>
  <si>
    <t>percent urban</t>
  </si>
  <si>
    <t>Number of Persons</t>
  </si>
  <si>
    <t>Yuzhniya</t>
  </si>
  <si>
    <t xml:space="preserve">consular, travel allowances, razezdnaya, moving expenses, per diem for sending delegates, etc. </t>
  </si>
  <si>
    <r>
      <t xml:space="preserve">See Russia, Central Statistical Committee, </t>
    </r>
    <r>
      <rPr>
        <i/>
        <sz val="11"/>
        <rFont val="Times New Roman"/>
        <family val="0"/>
      </rPr>
      <t>Statistika pozem'noi sobstvennosti I naselennykh mest</t>
    </r>
    <r>
      <rPr>
        <sz val="11"/>
        <rFont val="Times New Roman"/>
        <family val="1"/>
      </rPr>
      <t>.</t>
    </r>
  </si>
  <si>
    <t>Males 15-64 would be about 27 million.</t>
  </si>
  <si>
    <t>Workers and servants, Eur Russ + Kavkaz (Troinitskii 1905)</t>
  </si>
  <si>
    <t>The 404,703 "persons" in Opyt' are 14.7 % of this 1897 figure.</t>
  </si>
  <si>
    <t xml:space="preserve">If all the figures contributing to these totals were correct, the number of recipients of </t>
  </si>
  <si>
    <t>10-20k</t>
  </si>
  <si>
    <t>20-50k</t>
  </si>
  <si>
    <t>50k and up</t>
  </si>
  <si>
    <t>Group 6 = Greater than 50,000 rubles</t>
  </si>
  <si>
    <t>pp. 4-5</t>
  </si>
  <si>
    <t>pp. 6-7</t>
  </si>
  <si>
    <t>[To what years do the date refer?  1904? 1905?]</t>
  </si>
  <si>
    <t>(We considered separating out Navy and agricultural ministries and assigning them on a different geographic basis.</t>
  </si>
  <si>
    <t>pp. 8-19</t>
  </si>
  <si>
    <t>calculated</t>
  </si>
  <si>
    <t xml:space="preserve">because the response rate was low and the numbers looked unreliable.  </t>
  </si>
  <si>
    <t>vs. census-based total "admin" households ==&gt;</t>
  </si>
  <si>
    <t xml:space="preserve">Investigations by the Tax Assessors suggested that the value of occupied housing was about 20% of income </t>
  </si>
  <si>
    <t>in the six classes separately "merged"*</t>
  </si>
  <si>
    <t xml:space="preserve">They argue that the number of persons with total incomes above 1,000 rubles would not </t>
  </si>
  <si>
    <t>Iugo-Zapadniya</t>
  </si>
  <si>
    <t>and from the residual "admin" numerator for urban S-P itself.</t>
  </si>
  <si>
    <t>Admin</t>
  </si>
  <si>
    <t>Implied government officials' households with incomes below 1,000 rubles ==&gt;</t>
  </si>
  <si>
    <t xml:space="preserve">Distribute the rest across provinces urban and rural according to the 1904 HHs in our "Column (19) = Administration, courts, police, general services." </t>
  </si>
  <si>
    <t>Of course, many of the landowners also had personal incomes, in their roles</t>
  </si>
  <si>
    <t>[Derived from Columns (1) - (3).]</t>
  </si>
  <si>
    <t>Not having personal payments and allowances, for the education of children and the like,</t>
  </si>
  <si>
    <t>In turn, the 2,761,108 "workers" exclude agriculture and are just 2.93% of total population.  We are missing the entire agricultural sector, services, government, and maybe more.</t>
  </si>
  <si>
    <t>pp. 58-81</t>
  </si>
  <si>
    <t>pp. 82-83</t>
  </si>
  <si>
    <t>pp. 84-85</t>
  </si>
  <si>
    <t>pp. 86-87</t>
  </si>
  <si>
    <t>pp. 88-89</t>
  </si>
  <si>
    <t>pp. 90-91</t>
  </si>
  <si>
    <t>pp. 92-93</t>
  </si>
  <si>
    <t>pp. 94-95</t>
  </si>
  <si>
    <t>pp. 2-3</t>
  </si>
  <si>
    <t>7 broad occ's</t>
  </si>
  <si>
    <t>Size of Incomes From [Urban?] Real Estate Property, by Group</t>
  </si>
  <si>
    <t>Orenburgskaya</t>
  </si>
  <si>
    <t>Sizes of Incomes of Private Landowners by Groups</t>
  </si>
  <si>
    <t>Indebtedness of Private Landowners in Mortgage Banks</t>
  </si>
  <si>
    <t>Overall Sum of Incomes From Urban Realty</t>
  </si>
  <si>
    <r>
      <t>404,703 "persons" (</t>
    </r>
    <r>
      <rPr>
        <b/>
        <i/>
        <sz val="11"/>
        <rFont val="Times New Roman"/>
        <family val="0"/>
      </rPr>
      <t>litsa</t>
    </r>
    <r>
      <rPr>
        <b/>
        <sz val="11"/>
        <rFont val="Times New Roman"/>
        <family val="1"/>
      </rPr>
      <t>) in all</t>
    </r>
  </si>
  <si>
    <t xml:space="preserve">Page ii of the text notes that valuations were difficult to collect for dates before the law of 8 June 1893. </t>
  </si>
  <si>
    <t>Vladimirskaya</t>
  </si>
  <si>
    <t>Kurskaya</t>
  </si>
  <si>
    <t>Penzenskaya</t>
  </si>
  <si>
    <t>Sum of Debts Placed on Urban Real Estate in 1903, by Loans and Participants</t>
  </si>
  <si>
    <t>From Personal Labor c1905</t>
  </si>
  <si>
    <t>Aggregate Cost of</t>
  </si>
  <si>
    <t>distributed by size, for the want of direct data, [the figures are] provisional -- for the percentage relationship of every</t>
  </si>
  <si>
    <t>Po gr. 1</t>
  </si>
  <si>
    <t>Po gr. 2</t>
  </si>
  <si>
    <t>urban realty</t>
  </si>
  <si>
    <r>
      <t xml:space="preserve">Source = </t>
    </r>
    <r>
      <rPr>
        <i/>
        <sz val="12"/>
        <rFont val="Times New Roman"/>
        <family val="0"/>
      </rPr>
      <t>Opyt’ priblizitel’novo ischislenia narodnovo dokhoda po raslichnym evo istochnikam I po razmeram</t>
    </r>
  </si>
  <si>
    <r>
      <t>v Rossii</t>
    </r>
    <r>
      <rPr>
        <sz val="12"/>
        <rFont val="Times New Roman"/>
        <family val="0"/>
      </rPr>
      <t xml:space="preserve"> (Sankt-Peterburg: P. P. Soikin 1906), pp. 4-5.  </t>
    </r>
  </si>
  <si>
    <t>Receiving 5,000 - 10,000 rubles</t>
  </si>
  <si>
    <t>Receiving 10,000 - 20,000 rubles</t>
  </si>
  <si>
    <t>Receiving 20,000 - 50,000 rubles</t>
  </si>
  <si>
    <t>n.a.</t>
  </si>
  <si>
    <t>Olonetskaya</t>
  </si>
  <si>
    <t>Severniya Kavkaz</t>
  </si>
  <si>
    <t>Aggregate Value of</t>
  </si>
  <si>
    <t>all lands owned in</t>
  </si>
  <si>
    <t>of which, in cities</t>
  </si>
  <si>
    <t>Receiving 1,000 - 2,000 rubles</t>
  </si>
  <si>
    <t>Their</t>
  </si>
  <si>
    <t>numbers</t>
  </si>
  <si>
    <r>
      <t xml:space="preserve">Source = </t>
    </r>
    <r>
      <rPr>
        <i/>
        <sz val="12"/>
        <rFont val="Arial"/>
        <family val="0"/>
      </rPr>
      <t>Opyt'</t>
    </r>
    <r>
      <rPr>
        <sz val="12"/>
        <rFont val="Arial"/>
        <family val="0"/>
      </rPr>
      <t xml:space="preserve"> (1906), pp. 2-3.</t>
    </r>
  </si>
  <si>
    <t>Totals match those in Table XVII.</t>
  </si>
  <si>
    <t>Table XIV</t>
  </si>
  <si>
    <t>Table XV</t>
  </si>
  <si>
    <t>Totals match those in Table XXII.</t>
  </si>
  <si>
    <t>Group II: 2,000 - 5,000 Rubles Profit, p62-65</t>
  </si>
  <si>
    <t>Group III: 5,000 - 10,000 Rubles Profit, p66-69</t>
  </si>
  <si>
    <t>none</t>
  </si>
  <si>
    <t>Aggregate Support</t>
  </si>
  <si>
    <t>1-2k</t>
  </si>
  <si>
    <t>2-5k</t>
  </si>
  <si>
    <t>Or just 0.43% of the total pop'n of Eur Russ + Kavkaz</t>
  </si>
  <si>
    <t>Suvalkskaya</t>
  </si>
  <si>
    <t>Vyp. I-VIII. St.-P 1880-1886; and "Glavneishshia dannya pozemel'nois statistiki po obsledovaniyu 1887 g." St.-P. 1892-1901.</t>
  </si>
  <si>
    <t>Ownership</t>
  </si>
  <si>
    <t>Zabaykalskaya Oblast</t>
  </si>
  <si>
    <t>Eniseyskaya</t>
  </si>
  <si>
    <t>Absolute</t>
  </si>
  <si>
    <t>In %</t>
  </si>
  <si>
    <t>As % of sum</t>
  </si>
  <si>
    <t>Not converted to Excel</t>
  </si>
  <si>
    <t>Ditto,</t>
  </si>
  <si>
    <t>kreditnykh</t>
  </si>
  <si>
    <t>Po</t>
  </si>
  <si>
    <t>Clergy (Christian)</t>
  </si>
  <si>
    <t>Military</t>
  </si>
  <si>
    <t>Army</t>
  </si>
  <si>
    <t>Honored, titled</t>
  </si>
  <si>
    <t xml:space="preserve">Gross return per annum = </t>
  </si>
  <si>
    <t>[for Nat'l income &amp; prod.]</t>
  </si>
  <si>
    <t>as (1) * (4)</t>
  </si>
  <si>
    <t>pp. 50-51</t>
  </si>
  <si>
    <t>pp. 52-53</t>
  </si>
  <si>
    <t>pp. 54-57</t>
  </si>
  <si>
    <t>Severniya</t>
  </si>
  <si>
    <t>kupchim</t>
  </si>
  <si>
    <t>dannym</t>
  </si>
  <si>
    <t>Prices "Po dannym"</t>
  </si>
  <si>
    <t>Table XXV</t>
  </si>
  <si>
    <t>Pages</t>
  </si>
  <si>
    <t>Title</t>
  </si>
  <si>
    <t>group, calculated at 6%</t>
  </si>
  <si>
    <t>Russian Empire --&gt;</t>
  </si>
  <si>
    <t>This would be less than 7.8% of the population of European Russia plus Kavkaz</t>
  </si>
  <si>
    <t>Otsentki kreditnykh</t>
  </si>
  <si>
    <t xml:space="preserve">If the national income of </t>
  </si>
  <si>
    <r>
      <t xml:space="preserve">Source = </t>
    </r>
    <r>
      <rPr>
        <i/>
        <sz val="12"/>
        <rFont val="Times New Roman"/>
        <family val="0"/>
      </rPr>
      <t>Opyt’ priblizitel’novo ischislenia narodnovo dokhoda po raslichnym evo istochnikam I po razmeram v Rossii</t>
    </r>
    <r>
      <rPr>
        <sz val="12"/>
        <rFont val="Times New Roman"/>
        <family val="0"/>
      </rPr>
      <t xml:space="preserve"> (Sankt-Peterburg: P. P. Soikin 1906), pp. 8-19.  </t>
    </r>
  </si>
  <si>
    <t>Table IV - Sizes of Income of Private Landowners by Groups</t>
  </si>
  <si>
    <t>Bakinskaya, oil-bearing lands</t>
  </si>
  <si>
    <t xml:space="preserve">and also understating the incomes of the top percentile groups.  </t>
  </si>
  <si>
    <t>failure to consolidate is still understating the total incomes above 1,000 rubles,</t>
  </si>
  <si>
    <t>Lower</t>
  </si>
  <si>
    <t>(deed of purchase)</t>
  </si>
  <si>
    <t>Income per Person</t>
  </si>
  <si>
    <t xml:space="preserve">of All Land </t>
  </si>
  <si>
    <t>Aggregate Value</t>
  </si>
  <si>
    <t>Total Profits</t>
  </si>
  <si>
    <t>(7)</t>
  </si>
  <si>
    <t>(8)</t>
  </si>
  <si>
    <t>(9)</t>
  </si>
  <si>
    <t>(10)</t>
  </si>
  <si>
    <t>91,204 employed</t>
  </si>
  <si>
    <t>26 gov't units</t>
  </si>
  <si>
    <t>83,579 owners</t>
  </si>
  <si>
    <r>
      <t xml:space="preserve">"Gubernii a" = provinces of European Russia plus Transcaucasia, but </t>
    </r>
    <r>
      <rPr>
        <u val="single"/>
        <sz val="12"/>
        <rFont val="Arial"/>
        <family val="0"/>
      </rPr>
      <t>EX</t>
    </r>
    <r>
      <rPr>
        <sz val="12"/>
        <rFont val="Arial"/>
        <family val="0"/>
      </rPr>
      <t>cluding Finland, Poland, Siberia, and Central Asia.</t>
    </r>
  </si>
  <si>
    <t>Status as</t>
  </si>
  <si>
    <t>category of income from state service toward the general total of these incoomes across ll categories.</t>
  </si>
  <si>
    <t xml:space="preserve">Also related to service compensation are pensions and rents. As with their overall aoumts, </t>
  </si>
  <si>
    <t>Pay for Government Service (for 1905, per p. xxvi)</t>
  </si>
  <si>
    <t>From Urban Real Estate</t>
  </si>
  <si>
    <t>Table XXII - Incomes for Personal Labor, pp. 88-89</t>
  </si>
  <si>
    <t>No. Persons</t>
  </si>
  <si>
    <t>Table XXIV - Comparative table of rates of income tax in Prussia, Würtemberg, Austria, Bavaria, and (proposed for) Russia, pp. 92-93</t>
  </si>
  <si>
    <t>Step</t>
  </si>
  <si>
    <t>Total taxpayer income</t>
  </si>
  <si>
    <t>From</t>
  </si>
  <si>
    <t>Since then tallies of areas owned, and of their valuations, are more available, but still incompletely.</t>
  </si>
  <si>
    <t>There is the work of the Central Statistical Committee of 1877-1878 and 1887.</t>
  </si>
  <si>
    <t>Dagestanskaya Oblast</t>
  </si>
  <si>
    <t>Elisavetpolskaya</t>
  </si>
  <si>
    <t>Zakavkaze</t>
  </si>
  <si>
    <t>Kopecks</t>
  </si>
  <si>
    <t>Rubles, rounded</t>
  </si>
  <si>
    <t>Arkhangelskaya</t>
  </si>
  <si>
    <t>(Desiatins)</t>
  </si>
  <si>
    <t>"Admin" = allocated according to the numbers of "administrative" occupations in each place,</t>
  </si>
  <si>
    <t>Admin</t>
  </si>
  <si>
    <t>Orig.</t>
  </si>
  <si>
    <t>row</t>
  </si>
  <si>
    <t>Chancellory of HIM for petitions</t>
  </si>
  <si>
    <t>Kutaysskaya</t>
  </si>
  <si>
    <t>Tifliskaya</t>
  </si>
  <si>
    <t>Erivanskaya</t>
  </si>
  <si>
    <t>(1)</t>
  </si>
  <si>
    <t>(2)</t>
  </si>
  <si>
    <t>Assumptions for</t>
  </si>
  <si>
    <t>assigning to provinces</t>
  </si>
  <si>
    <t>Admin</t>
  </si>
  <si>
    <t>Allocated to St.-Petersburg only</t>
  </si>
  <si>
    <t>Allocated across provinces in proportion</t>
  </si>
  <si>
    <t>to government "Admin" households</t>
  </si>
  <si>
    <t>Receiving 2,000 - 5,000 rubles</t>
  </si>
  <si>
    <t>All persons receiving ≥ 1,000 rubles</t>
  </si>
  <si>
    <t>Their  numbers</t>
  </si>
  <si>
    <t>of income from</t>
  </si>
  <si>
    <t>Semirichenskaya</t>
  </si>
  <si>
    <t>Sibirskiya</t>
  </si>
  <si>
    <t>Akmolinskaya Oblast, Semitsalatinsk</t>
  </si>
  <si>
    <t>Table XVI</t>
  </si>
  <si>
    <t>Aggreg. profitability</t>
  </si>
  <si>
    <t>1900-1902</t>
  </si>
  <si>
    <t>[Not yet converted to Excel.]</t>
  </si>
  <si>
    <t>none</t>
  </si>
  <si>
    <t>Land Ownership,</t>
  </si>
  <si>
    <t>Income of All</t>
  </si>
  <si>
    <t>Arkhangelskaya [Need to infer]</t>
  </si>
  <si>
    <t>n.a.</t>
  </si>
  <si>
    <t>Olonetskaya</t>
  </si>
  <si>
    <t>5-10k</t>
  </si>
  <si>
    <t>Group 5 = 20,000-50,000 rubles</t>
  </si>
  <si>
    <t>per Person</t>
  </si>
  <si>
    <t>5 inc sources</t>
  </si>
  <si>
    <t>pp. 47</t>
  </si>
  <si>
    <t>pp. 48-49</t>
  </si>
  <si>
    <t>Severo-Zapadniya</t>
  </si>
  <si>
    <t>Covers European  Russia plus Transcaucasia, not Siberia.</t>
  </si>
  <si>
    <t>Implied grand totals</t>
  </si>
  <si>
    <t>pp. 20-21</t>
  </si>
  <si>
    <t>pp. 34-35</t>
  </si>
  <si>
    <t>pp. 36-46</t>
  </si>
  <si>
    <t>krestyanskii bank</t>
  </si>
  <si>
    <t>uchrezhdeniy</t>
  </si>
  <si>
    <t>Table I</t>
  </si>
  <si>
    <t>Table II</t>
  </si>
  <si>
    <t>Sredne - Promyshlenniya Subtotal</t>
  </si>
  <si>
    <t>Voronedgskaya</t>
  </si>
  <si>
    <t>Malorossiyskiya</t>
  </si>
  <si>
    <t>Poltavskaya</t>
  </si>
  <si>
    <t>Kharkovskaya</t>
  </si>
  <si>
    <t>Otsentki</t>
  </si>
  <si>
    <t>Kostromskaya</t>
  </si>
  <si>
    <t>Moskovskaya</t>
  </si>
  <si>
    <t>Nigegorodskaya</t>
  </si>
  <si>
    <t>Smolenskaya</t>
  </si>
  <si>
    <t>Tverskaya</t>
  </si>
  <si>
    <t>Yaroslavskaya</t>
  </si>
  <si>
    <t>Sredne - Chernozemniya</t>
  </si>
  <si>
    <t>Peasantry</t>
  </si>
  <si>
    <t>Nobility</t>
  </si>
  <si>
    <t>Hereditary</t>
  </si>
  <si>
    <t>Non-hereditary</t>
  </si>
  <si>
    <t>Merchants</t>
  </si>
  <si>
    <t>Raznochintsy</t>
  </si>
  <si>
    <t>Average Sales Prices of Land, 1900-1902</t>
  </si>
  <si>
    <t>Total count</t>
  </si>
  <si>
    <t>Ryazanskaya</t>
  </si>
  <si>
    <t>Simbirskaya</t>
  </si>
  <si>
    <t>Tambovskaya</t>
  </si>
  <si>
    <t>Table XXIV</t>
  </si>
  <si>
    <t>% of total revenue</t>
  </si>
  <si>
    <t>Table III</t>
  </si>
  <si>
    <t>Table IV</t>
  </si>
  <si>
    <t>Table V</t>
  </si>
  <si>
    <t>Table XI</t>
  </si>
  <si>
    <t>uchrezhdeniy pri</t>
  </si>
  <si>
    <t>priem zemel' v nalog</t>
  </si>
  <si>
    <t>Total (1000s)</t>
  </si>
  <si>
    <t>for persons in the free professions.  [Was an 20% imputation thus added to the visible pay?]</t>
  </si>
  <si>
    <t>Bakinskaya</t>
  </si>
  <si>
    <t>of land</t>
  </si>
  <si>
    <t>No. of persons receiving</t>
  </si>
  <si>
    <t>incomes from land</t>
  </si>
  <si>
    <t>Quantity</t>
  </si>
  <si>
    <t>necessarily be lower than shown here, because consolidating incomes from all sources would</t>
  </si>
  <si>
    <t>From Financial Investments</t>
  </si>
  <si>
    <t>Subtotal</t>
  </si>
  <si>
    <t>Average rubles,</t>
  </si>
  <si>
    <t>all size classes</t>
  </si>
  <si>
    <t>|</t>
  </si>
  <si>
    <t>Done</t>
  </si>
  <si>
    <t>404,703 "persons"</t>
  </si>
  <si>
    <t>Area of Privately Owned Lands, Their Cost and Profitability</t>
  </si>
  <si>
    <t>Vologodskaya</t>
  </si>
  <si>
    <t>Novgorodskaya</t>
  </si>
  <si>
    <t>Pskovskaya</t>
  </si>
  <si>
    <t>*</t>
  </si>
  <si>
    <t>*</t>
  </si>
  <si>
    <t>(*'s above)</t>
  </si>
  <si>
    <t>Summary Table of the Distribution of Income by Source and Size</t>
  </si>
  <si>
    <t>%</t>
  </si>
  <si>
    <t>Württemberg (Vyurtembergskaya)</t>
  </si>
  <si>
    <t>From Commercial-Industrial Enterprises</t>
  </si>
  <si>
    <t>total population</t>
  </si>
  <si>
    <t>(6)</t>
  </si>
  <si>
    <t>Voronezhskaya</t>
  </si>
  <si>
    <t>Vyatskaya</t>
  </si>
  <si>
    <t>row</t>
  </si>
  <si>
    <t>of 15dec'10</t>
  </si>
  <si>
    <t>bring others up over the 1,000-ruble threshold.  True, though this means that the</t>
  </si>
  <si>
    <t xml:space="preserve">Subtotal 64 Gub. </t>
  </si>
  <si>
    <t>Württemberg</t>
  </si>
  <si>
    <t>Estlyandskaya</t>
  </si>
  <si>
    <t>Vilenskaya</t>
  </si>
  <si>
    <t>Vitebskaya</t>
  </si>
  <si>
    <t>Permskaya</t>
  </si>
  <si>
    <t>Samarskaya</t>
  </si>
  <si>
    <t>Ufimskaya</t>
  </si>
  <si>
    <t>N. Svid</t>
  </si>
  <si>
    <t>Receiving Incomes from Land</t>
  </si>
  <si>
    <t>from land</t>
  </si>
  <si>
    <t>Radomskaya</t>
  </si>
  <si>
    <t>[* Same totals shown in table XXI and cited on p. xxvii of the text. Distributable across provinces and urban-rural.]</t>
  </si>
  <si>
    <t>Kaluzhskaya</t>
  </si>
  <si>
    <t>Kaluzhskaya</t>
  </si>
  <si>
    <t>Min. of Public Education</t>
  </si>
  <si>
    <t>Price of Land "po</t>
  </si>
  <si>
    <t>(Bozhmozhnyi finansovyi resultat podokhodnago naloga pri razlichnykh skalakh oblozhenia (maksimal'noe oblozhenie dlya Rossii -- 5% so 100,000 rub.)</t>
  </si>
  <si>
    <t>Sidletskaya</t>
  </si>
  <si>
    <t>To</t>
  </si>
  <si>
    <t>% assessment</t>
  </si>
  <si>
    <t>kupchim" 1900-1902</t>
  </si>
  <si>
    <t>These totals were cited on p. xxvii of the text.</t>
  </si>
  <si>
    <r>
      <t xml:space="preserve">Summary of Tables from </t>
    </r>
    <r>
      <rPr>
        <i/>
        <sz val="14"/>
        <color indexed="10"/>
        <rFont val="Arial"/>
        <family val="0"/>
      </rPr>
      <t>Opyt'</t>
    </r>
    <r>
      <rPr>
        <sz val="14"/>
        <color indexed="10"/>
        <rFont val="Arial"/>
        <family val="0"/>
      </rPr>
      <t xml:space="preserve"> (1906)</t>
    </r>
  </si>
  <si>
    <t>(Rubles)</t>
  </si>
  <si>
    <t>(Rubles, 000's)</t>
  </si>
  <si>
    <t>Group V: 20,000 - 50,000 Rubles Profit, p74-77</t>
  </si>
  <si>
    <t xml:space="preserve">so too their size distributions are carried out on the basis of exact figures [True? The earlier sentences sounded more pessimistic], </t>
  </si>
  <si>
    <t xml:space="preserve">communicated by The State Bursar Ttreasury] Departments." </t>
  </si>
  <si>
    <r>
      <t xml:space="preserve">That page also explains, regarding </t>
    </r>
    <r>
      <rPr>
        <b/>
        <u val="singleAccounting"/>
        <sz val="11"/>
        <rFont val="Times New Roman"/>
        <family val="0"/>
      </rPr>
      <t>payment in kind</t>
    </r>
    <r>
      <rPr>
        <sz val="11"/>
        <rFont val="Times New Roman"/>
        <family val="1"/>
      </rPr>
      <t>, that</t>
    </r>
  </si>
  <si>
    <t xml:space="preserve">"Related to the incomes of government service are all types </t>
  </si>
  <si>
    <t>Terskaya Obl.</t>
  </si>
  <si>
    <t>Total Income</t>
  </si>
  <si>
    <t>Workers (Troinitskii 1906, Vol. 1)</t>
  </si>
  <si>
    <t>Volume 8's European Russia plus Kavkaz</t>
  </si>
  <si>
    <t>Irkutskaya</t>
  </si>
  <si>
    <t>Tobolskaya</t>
  </si>
  <si>
    <t>Tomskaya</t>
  </si>
  <si>
    <t>Doctors</t>
  </si>
  <si>
    <t>Lawyers</t>
  </si>
  <si>
    <t>Notaries</t>
  </si>
  <si>
    <t>Sredne-Aziatskiya</t>
  </si>
  <si>
    <t>Chancellorial Committee for the Care of Retired Civil Officers</t>
  </si>
  <si>
    <t>Departments of the Imperial Humane Society</t>
  </si>
  <si>
    <t>Writers</t>
  </si>
  <si>
    <t>incomes</t>
  </si>
  <si>
    <t>Table XXV - What if Income Tax Was Implemented, p94-95</t>
  </si>
  <si>
    <t>What if Income Tax was Implemented</t>
  </si>
  <si>
    <t>calculated at 6%</t>
  </si>
  <si>
    <t>Average Size</t>
  </si>
  <si>
    <t>Group 4 = 10,000-20,000 rubles</t>
  </si>
  <si>
    <t>Number of Persons</t>
  </si>
  <si>
    <t>Table XII</t>
  </si>
  <si>
    <t>Personal Productive Enterprises</t>
  </si>
  <si>
    <t>Table III - Aggregate Amounts of Income of Private Landowners (over 1,000 rubles), pp. 6-7.</t>
  </si>
  <si>
    <t>Average price 1900-1902</t>
  </si>
  <si>
    <t xml:space="preserve">Pri pokupe cherez </t>
  </si>
  <si>
    <t>row</t>
  </si>
  <si>
    <t>Subtotal 50 Gub. Evrop. Rossia</t>
  </si>
  <si>
    <t>Severniya Kavkaz</t>
  </si>
  <si>
    <t>Gubernii a</t>
  </si>
  <si>
    <t>zemel' v nalog</t>
  </si>
  <si>
    <t xml:space="preserve">pri priem </t>
  </si>
  <si>
    <t>number</t>
  </si>
  <si>
    <t>Severniya Subtotal</t>
  </si>
  <si>
    <t>Vostochniya</t>
  </si>
  <si>
    <t>Vyatskaya</t>
  </si>
  <si>
    <t>Vostochniya Subtotal</t>
  </si>
  <si>
    <t>Province</t>
  </si>
  <si>
    <t>Orig</t>
  </si>
  <si>
    <t>Arkhangelskaya</t>
  </si>
  <si>
    <t>No. of</t>
  </si>
  <si>
    <t>persons</t>
  </si>
  <si>
    <t>Chernigovskaya</t>
  </si>
  <si>
    <t>Pribaltiyskiya</t>
  </si>
  <si>
    <t>Kurlyandskaya</t>
  </si>
  <si>
    <t>Liflyandksya</t>
  </si>
  <si>
    <t>[This Euro-Russ pop became 106,651 by 1904, a gain of 13.2%.]</t>
  </si>
  <si>
    <r>
      <t xml:space="preserve">Total pop, </t>
    </r>
    <r>
      <rPr>
        <i/>
        <sz val="12"/>
        <rFont val="Times New Roman"/>
        <family val="0"/>
      </rPr>
      <t>Wellbeing</t>
    </r>
  </si>
  <si>
    <t>(thousands)</t>
  </si>
  <si>
    <t xml:space="preserve">Total </t>
  </si>
  <si>
    <t>Table XVII</t>
  </si>
  <si>
    <t>Table XVIII</t>
  </si>
  <si>
    <t>Table XIX</t>
  </si>
  <si>
    <t>row</t>
  </si>
  <si>
    <t>number</t>
  </si>
  <si>
    <t>Tulskaya</t>
  </si>
  <si>
    <t>Mortgage Valuation of Urban Realty</t>
  </si>
  <si>
    <t>real estate</t>
  </si>
  <si>
    <r>
      <t>Note</t>
    </r>
    <r>
      <rPr>
        <u val="single"/>
        <sz val="12"/>
        <rFont val="Times New Roman"/>
        <family val="0"/>
      </rPr>
      <t>: The 1897 census and its 1904 projection offer provincial and urban/rural breakdowns for these three classes separately:</t>
    </r>
  </si>
  <si>
    <t>Administration, courts, police, general services.</t>
  </si>
  <si>
    <t>Clergy</t>
  </si>
  <si>
    <t>Free professions</t>
  </si>
  <si>
    <t>check sums:</t>
  </si>
  <si>
    <t>check sums</t>
  </si>
  <si>
    <r>
      <t xml:space="preserve">Source = </t>
    </r>
    <r>
      <rPr>
        <i/>
        <sz val="12"/>
        <rFont val="Times New Roman"/>
        <family val="0"/>
      </rPr>
      <t>Opyt’ priblizitel’novo ischislenia narodnovo dokhoda po raslichnym evo istochnikam I po razmeram v Rossii</t>
    </r>
    <r>
      <rPr>
        <sz val="12"/>
        <rFont val="Times New Roman"/>
        <family val="0"/>
      </rPr>
      <t xml:space="preserve"> (Sankt-Peterburg: P. P. Soikin 1906).  </t>
    </r>
  </si>
  <si>
    <t>Sum of Money Loans Concluded in 1888 and Persons Participating in the Tax of Buildings, Factories, Mills, etc.</t>
  </si>
  <si>
    <t>Table</t>
  </si>
  <si>
    <t>Group 1 = 1,000-2,000 rubles</t>
  </si>
  <si>
    <t>Group 3 = 5,000-10,000 rubles</t>
  </si>
  <si>
    <r>
      <t xml:space="preserve">*Privileged classes, </t>
    </r>
    <r>
      <rPr>
        <i/>
        <sz val="12"/>
        <rFont val="Times New Roman"/>
        <family val="0"/>
      </rPr>
      <t>Wellbeing</t>
    </r>
  </si>
  <si>
    <t>kupchim za 1900-1902"</t>
  </si>
  <si>
    <t>Projected for Russia (Proektiruemaya v Rossii)</t>
  </si>
  <si>
    <t>Vostochniya</t>
  </si>
  <si>
    <t>Vostochniya Subtotal</t>
  </si>
  <si>
    <t>province</t>
  </si>
  <si>
    <t>Eur-Russ</t>
  </si>
  <si>
    <t>Nizhegorodskaya</t>
  </si>
  <si>
    <t>Olonetskaya</t>
  </si>
  <si>
    <t>Naval Ministry</t>
  </si>
  <si>
    <t>receiving income</t>
  </si>
  <si>
    <t>Yerivanskaya</t>
  </si>
  <si>
    <t>Zakaspiiskaya oblast'</t>
  </si>
  <si>
    <t>n.a.</t>
  </si>
  <si>
    <t>Average</t>
  </si>
  <si>
    <t>income per</t>
  </si>
  <si>
    <t>Companies and Trade Houses</t>
  </si>
  <si>
    <t>Total</t>
  </si>
  <si>
    <t>Joint-stock and Public Accounts</t>
  </si>
  <si>
    <t>Grand Total</t>
  </si>
  <si>
    <t>Aggregate Amounts of Income of Private Landowners</t>
  </si>
  <si>
    <t>Number of Persons</t>
  </si>
  <si>
    <t>Covers European Russia plus Transcaucasia, not Siberia.</t>
  </si>
  <si>
    <t>Zakatal'skaya okrug</t>
  </si>
  <si>
    <t>Ministry of Internal Affairs</t>
  </si>
  <si>
    <r>
      <t xml:space="preserve">3.4 </t>
    </r>
    <r>
      <rPr>
        <sz val="11"/>
        <color indexed="10"/>
        <rFont val="Times New Roman"/>
        <family val="0"/>
      </rPr>
      <t>- an error?</t>
    </r>
  </si>
  <si>
    <t>Ministry of Justice</t>
  </si>
  <si>
    <t>Ministry of Transport</t>
  </si>
  <si>
    <t>Chief Admin. Merchant Marine and Ports</t>
  </si>
  <si>
    <t>Nafziger-Lindert</t>
  </si>
  <si>
    <t>Grodnenskaya</t>
  </si>
  <si>
    <t>Kobenskaya</t>
  </si>
  <si>
    <t>Minskaya</t>
  </si>
  <si>
    <t>Mogilevskaya</t>
  </si>
  <si>
    <t>none</t>
  </si>
  <si>
    <t>Group IV: 10,000 - 20,000 Rubles Profit, p70-73</t>
  </si>
  <si>
    <t>Quantity of land</t>
  </si>
  <si>
    <t>Size of the tax</t>
  </si>
  <si>
    <t>Rubles</t>
  </si>
  <si>
    <t>Owned Land</t>
  </si>
  <si>
    <t>1-2k (1,000-2,000 rubles)</t>
  </si>
  <si>
    <t>…</t>
  </si>
  <si>
    <t>Area of Privately</t>
  </si>
  <si>
    <t xml:space="preserve">of service compensation: salary, board, and lodging, with the exception of those payments which </t>
  </si>
  <si>
    <t>(Rubles/Desiatin)</t>
  </si>
  <si>
    <t>Geography</t>
  </si>
  <si>
    <t>Soc-occ</t>
  </si>
  <si>
    <t>classes?</t>
  </si>
  <si>
    <t>Size</t>
  </si>
  <si>
    <t>classes</t>
  </si>
  <si>
    <t>Years</t>
  </si>
  <si>
    <t>Kubanskaya Obl.</t>
  </si>
  <si>
    <t>Stavropolskaya</t>
  </si>
  <si>
    <t>Domestic Labor Inspectorate</t>
  </si>
  <si>
    <t>Free Professions</t>
  </si>
  <si>
    <t>Sobstv. E.i.v. Kants. Poi uchr. Imp. Marii in podv. Ei uchr.</t>
  </si>
  <si>
    <t>Austria</t>
  </si>
  <si>
    <t>Bavaria</t>
  </si>
  <si>
    <t>Chernomorskaya</t>
  </si>
  <si>
    <t>Bakinskaya</t>
  </si>
  <si>
    <t>Tsarsto Polskoe</t>
  </si>
  <si>
    <t>Varshavskaya</t>
  </si>
  <si>
    <t>Kalishskaya</t>
  </si>
  <si>
    <t>Kiletskaya</t>
  </si>
  <si>
    <t>Lublinskaya</t>
  </si>
  <si>
    <t>Petrokovskaya</t>
  </si>
  <si>
    <t>Table XII - Size of Incomes from Real Estate Property, p36-45</t>
  </si>
  <si>
    <t>(15)</t>
  </si>
  <si>
    <t>(16)</t>
  </si>
  <si>
    <t>(17)</t>
  </si>
  <si>
    <t>(18)</t>
  </si>
  <si>
    <t>(19)</t>
  </si>
  <si>
    <t>(20)</t>
  </si>
  <si>
    <t>(21)</t>
  </si>
  <si>
    <t>All six Groups, profits of 1,000 rubles and up</t>
  </si>
  <si>
    <t>Severo-Zapadniya</t>
  </si>
  <si>
    <t>Kovenskaya</t>
  </si>
  <si>
    <t>Subtotal 50 Gub. Evrop. Rossia</t>
  </si>
  <si>
    <t>(11)</t>
  </si>
  <si>
    <t>(12)</t>
  </si>
  <si>
    <t>(13)</t>
  </si>
  <si>
    <t>(14)</t>
  </si>
  <si>
    <t>Size of Statutory Support</t>
  </si>
  <si>
    <t>Severniya Kavkaz</t>
  </si>
  <si>
    <t>Akmolinskaya Oblast, Semitpalatinsk</t>
  </si>
  <si>
    <t>Terskaya</t>
  </si>
  <si>
    <t>Chernomorskaya</t>
  </si>
  <si>
    <t>Dagestanskaya</t>
  </si>
  <si>
    <t>Karsskaya</t>
  </si>
  <si>
    <t>Comparative Table of Rates of Income Tax in Prussia, etc.</t>
  </si>
  <si>
    <t>Uzhniya</t>
  </si>
  <si>
    <t>Lomzhinskaya</t>
  </si>
  <si>
    <t>Volinskaya</t>
  </si>
  <si>
    <t>Kievskaya</t>
  </si>
  <si>
    <t>Podolskaya</t>
  </si>
  <si>
    <t>Astrakhanskaya</t>
  </si>
  <si>
    <t>Bessarabskaya</t>
  </si>
  <si>
    <t>Table XIII</t>
  </si>
  <si>
    <t>Chief Admin. Of State Horse-Breeding</t>
  </si>
  <si>
    <t>Which provinces of the Empire ?  Just all reporting provinces?</t>
  </si>
  <si>
    <t>For land, urban realty, and</t>
  </si>
  <si>
    <t>Group I: 1,000 - 2,000 Rubles Profit, p58-61</t>
  </si>
  <si>
    <t>No. of Owners</t>
  </si>
  <si>
    <t>Bonuses (not alloc by agency)</t>
  </si>
  <si>
    <t>Rents</t>
  </si>
  <si>
    <t>Pensions</t>
  </si>
  <si>
    <t>"ugodie za 1901"</t>
  </si>
  <si>
    <t xml:space="preserve"> calculated from rentals</t>
  </si>
  <si>
    <t>of private lands</t>
  </si>
  <si>
    <t>Urban</t>
  </si>
  <si>
    <t>Donskaya Oblast</t>
  </si>
  <si>
    <t>Estate, European Russia only</t>
  </si>
  <si>
    <t>Compare to Boris Mironov's population counts for European Russia only --&gt;</t>
  </si>
  <si>
    <t>Province</t>
  </si>
  <si>
    <t>total</t>
  </si>
  <si>
    <t>Assessment of All Taxes on Urban Realty</t>
  </si>
  <si>
    <t>Table XX</t>
  </si>
  <si>
    <t>Table XXI</t>
  </si>
  <si>
    <t>Table XXII</t>
  </si>
  <si>
    <t>Table XXIII</t>
  </si>
  <si>
    <t>this group (Rubles)</t>
  </si>
  <si>
    <t>Table XI and Table XII -- Overall Sum of Incomes from Urban Realty over 1,000 rubles in value</t>
  </si>
  <si>
    <t>Malorossiyskiya Subtotal</t>
  </si>
  <si>
    <t>Subtotal 50 Gub. Evrop. Rossia</t>
  </si>
  <si>
    <t>Incomes of all lands of owning</t>
  </si>
  <si>
    <t>Average Income</t>
  </si>
  <si>
    <t>Saratovskaya</t>
  </si>
  <si>
    <t>per person (owner)</t>
  </si>
  <si>
    <t>Group 2 = 2,000-5,000 rubles</t>
  </si>
  <si>
    <t>Ministry of Finance</t>
  </si>
  <si>
    <t>State Control</t>
  </si>
  <si>
    <t>Min. of Agriculture and State Properties</t>
  </si>
  <si>
    <t>Subtotal 49 Gub. Evrop. Ros.</t>
  </si>
  <si>
    <t xml:space="preserve">Subtotal 63 Gub. </t>
  </si>
  <si>
    <t>Males (1000s)</t>
  </si>
  <si>
    <t>Females (1000s)</t>
  </si>
  <si>
    <t>Compare to Troinitskii's "workers and servants", published in 1905 --&gt;</t>
  </si>
  <si>
    <t>Compare to 1897 census, Volume 8's "available" population (nalichnoe naselenie) --&gt;</t>
  </si>
  <si>
    <t>Sredne - Promyshlenniya Subtotal</t>
  </si>
  <si>
    <t>War Ministry</t>
  </si>
  <si>
    <r>
      <t xml:space="preserve">Source = </t>
    </r>
    <r>
      <rPr>
        <i/>
        <sz val="12"/>
        <rFont val="Arial"/>
        <family val="0"/>
      </rPr>
      <t>Opyt’ priblizitel’novo ischislenia narodnovo dokhoda po raslichnym evo istochnikam I po razmeram v Rossii</t>
    </r>
    <r>
      <rPr>
        <sz val="12"/>
        <rFont val="Arial"/>
        <family val="0"/>
      </rPr>
      <t xml:space="preserve"> (Sankt-Peterburg: P. P. Soikin for Ministerstvo Finanzov 1906).  </t>
    </r>
  </si>
  <si>
    <t>relative inc</t>
  </si>
  <si>
    <t>Geographic coverage ?</t>
  </si>
  <si>
    <t>Austria (Avstriyskaya)</t>
  </si>
  <si>
    <t>Prussia (Prusskaya)</t>
  </si>
  <si>
    <t>Bavaria (Bavarskaya)</t>
  </si>
  <si>
    <t>(For total land areas owned by merchants and by petty-bourgeois "meshchane" in 1905, see census Volume 51, Table II (p. 12ff).)</t>
  </si>
  <si>
    <t>Kaluzhskaya</t>
  </si>
  <si>
    <t xml:space="preserve">Compared with prices "po kupchim"  (deed of purchase) </t>
  </si>
  <si>
    <t>Higher</t>
  </si>
  <si>
    <t>Miscellaneous notes on national totals</t>
  </si>
  <si>
    <t>Sredne - Chernozemniya Subtotal</t>
  </si>
  <si>
    <t>Malorossiyskiya Subtotal</t>
  </si>
  <si>
    <t>Cyrillic</t>
  </si>
  <si>
    <t>alphabet</t>
  </si>
  <si>
    <t>Kovenskaya</t>
  </si>
  <si>
    <t>Voronezhskaya</t>
  </si>
  <si>
    <t>Sredne - Chernozemniya Subtotal</t>
  </si>
  <si>
    <t>at 6% (Rubles)</t>
  </si>
  <si>
    <t>commercial-industrial, we used totals for European Russia only, from other Opyt' tables.</t>
  </si>
  <si>
    <t>Converted to Excel by Nikolas Zolas, December 2010.</t>
  </si>
  <si>
    <t>Chancellorial Council of His Imperial Majesty</t>
  </si>
  <si>
    <t>In Russia</t>
  </si>
  <si>
    <t>Prussia</t>
  </si>
  <si>
    <t>(3)</t>
  </si>
  <si>
    <t>(4)</t>
  </si>
  <si>
    <t>(5)</t>
  </si>
  <si>
    <t>Group VI: Greater than 50,000 Rubles Profit, p78-81</t>
  </si>
  <si>
    <r>
      <t xml:space="preserve">which is a translation of Zaionchkovskii, P.A.1978. </t>
    </r>
    <r>
      <rPr>
        <i/>
        <sz val="11"/>
        <rFont val="Times New Roman"/>
        <family val="0"/>
      </rPr>
      <t>Pravitel'stvennyi apparat samoderzhavnoi Rossii v XIX veke</t>
    </r>
    <r>
      <rPr>
        <sz val="11"/>
        <rFont val="Times New Roman"/>
        <family val="1"/>
      </rPr>
      <t>. Moscow: Mysl', Ch. 1, "Chinovnichestvo", pp. 24-105.</t>
    </r>
  </si>
  <si>
    <r>
      <t xml:space="preserve">For other estimates of government salaries, see Zaionchkovskii, P.A. "Officialdom." </t>
    </r>
    <r>
      <rPr>
        <i/>
        <sz val="11"/>
        <rFont val="Times New Roman"/>
        <family val="0"/>
      </rPr>
      <t xml:space="preserve">Soviet Studies in History </t>
    </r>
    <r>
      <rPr>
        <sz val="11"/>
        <rFont val="Times New Roman"/>
        <family val="1"/>
      </rPr>
      <t>XVIII, no. 2 (1979): 11-113;</t>
    </r>
  </si>
  <si>
    <t>Table XVIII - Size of Profits of Commercial-Industrial Enterprises by Groups</t>
  </si>
  <si>
    <r>
      <t xml:space="preserve">Source = </t>
    </r>
    <r>
      <rPr>
        <i/>
        <sz val="12"/>
        <rFont val="Times New Roman"/>
        <family val="0"/>
      </rPr>
      <t>Opyt'</t>
    </r>
    <r>
      <rPr>
        <sz val="12"/>
        <rFont val="Times New Roman"/>
        <family val="0"/>
      </rPr>
      <t xml:space="preserve"> (1906, pp. 34-45).</t>
    </r>
  </si>
  <si>
    <t>Sredne - Promyshlenniya</t>
  </si>
  <si>
    <t>Severniya</t>
  </si>
  <si>
    <t>Severniya Subtotal</t>
  </si>
  <si>
    <t>Ekaterinoslavskaya</t>
  </si>
  <si>
    <t>Tavricheskaya</t>
  </si>
  <si>
    <t>Khersonskaya</t>
  </si>
  <si>
    <t>Eur Russ,</t>
  </si>
  <si>
    <t>Cyrillic</t>
  </si>
  <si>
    <t>alphabet</t>
  </si>
  <si>
    <t>Total income</t>
  </si>
  <si>
    <t>(rubles 1000s)</t>
  </si>
  <si>
    <r>
      <t>Source and notes to Table 5</t>
    </r>
    <r>
      <rPr>
        <sz val="12"/>
        <rFont val="Cambria"/>
        <family val="0"/>
      </rPr>
      <t>:</t>
    </r>
  </si>
  <si>
    <r>
      <t xml:space="preserve">Source = Ministerstvo Finanzov, </t>
    </r>
    <r>
      <rPr>
        <i/>
        <sz val="12"/>
        <rFont val="Cambria"/>
        <family val="0"/>
      </rPr>
      <t xml:space="preserve">Opyt' </t>
    </r>
    <r>
      <rPr>
        <sz val="12"/>
        <rFont val="Cambria"/>
        <family val="0"/>
      </rPr>
      <t>… (1906).</t>
    </r>
  </si>
  <si>
    <t>Totals [but see notes]</t>
  </si>
  <si>
    <t>State Council (Sovet)</t>
  </si>
  <si>
    <t>State Chancellory</t>
  </si>
  <si>
    <t>Chancellorial Committee of Ministers</t>
  </si>
  <si>
    <t>Incomes for Personal Labor</t>
  </si>
  <si>
    <t>Ministry of the Imperial household and branches</t>
  </si>
  <si>
    <t>Holy Synod</t>
  </si>
  <si>
    <t>Aggregate</t>
  </si>
  <si>
    <t>income</t>
  </si>
  <si>
    <t>income</t>
  </si>
  <si>
    <r>
      <t>Source =</t>
    </r>
    <r>
      <rPr>
        <i/>
        <sz val="11"/>
        <rFont val="Times New Roman"/>
        <family val="0"/>
      </rPr>
      <t xml:space="preserve"> Opyt'</t>
    </r>
    <r>
      <rPr>
        <sz val="11"/>
        <rFont val="Times New Roman"/>
        <family val="1"/>
      </rPr>
      <t xml:space="preserve"> (1906, pp. 58-61).</t>
    </r>
  </si>
  <si>
    <t>Total tax</t>
  </si>
  <si>
    <t>% tax assessment rate</t>
  </si>
  <si>
    <t>privately owned land</t>
  </si>
  <si>
    <t>Rental Price of Land</t>
  </si>
  <si>
    <t>without distinguishing</t>
  </si>
  <si>
    <t>Subtotal 49 Gub. Evrop. Rossia</t>
  </si>
  <si>
    <t>NB: Only 148,343 "persons" (lits) in all.</t>
  </si>
  <si>
    <t>Aggregate Profits of Commercial-Industrial Enterprises</t>
  </si>
  <si>
    <t>Size of Profits of Commercial-Industrial Enterprises by Groups</t>
  </si>
  <si>
    <t>Government Bonds</t>
  </si>
  <si>
    <t>person</t>
  </si>
  <si>
    <t>per owner</t>
  </si>
  <si>
    <t>Sredne - Promyshlenniya</t>
  </si>
  <si>
    <t>Nizhegorodskaya</t>
  </si>
  <si>
    <t>Whole empire</t>
  </si>
  <si>
    <t>Eur. Russia + Kabkaz</t>
  </si>
  <si>
    <t xml:space="preserve">Their </t>
  </si>
  <si>
    <t>Orig</t>
  </si>
  <si>
    <t>Sub-total, personal + comm houses</t>
  </si>
  <si>
    <r>
      <t xml:space="preserve">Source = </t>
    </r>
    <r>
      <rPr>
        <i/>
        <sz val="12"/>
        <rFont val="Times New Roman"/>
        <family val="0"/>
      </rPr>
      <t>Opyt’ priblizitel’novo ischislenia narodnovo dokhoda po raslichnym</t>
    </r>
  </si>
  <si>
    <t>Appendix D. How Much Could the Reporting of Separate Types of Top</t>
  </si>
  <si>
    <t>Incomes Have Understated Overall Income Inequality?</t>
  </si>
  <si>
    <t>Suppose unrealistically that all of the non-human property incomes, or the 1,645.8 million</t>
  </si>
  <si>
    <t>Severniya</t>
  </si>
  <si>
    <t xml:space="preserve">49 provinces' share of </t>
  </si>
  <si>
    <t>70 reporting provinces</t>
  </si>
  <si>
    <t>Table XVII - Aggregate Profits of Commercial-Industrial Enterprises (over 1,000 Rubles), pp 54-57</t>
  </si>
  <si>
    <t>Number</t>
  </si>
  <si>
    <t>of owners</t>
  </si>
  <si>
    <t>Total</t>
  </si>
  <si>
    <t>profits</t>
  </si>
  <si>
    <t>Profits</t>
  </si>
  <si>
    <t xml:space="preserve">Incomes of Various types over 1,000 rubles, </t>
  </si>
  <si>
    <t>Agrees with Table XVII.</t>
  </si>
  <si>
    <t>Personal Enterprises</t>
  </si>
  <si>
    <t>Plotskaya</t>
  </si>
  <si>
    <t>vs 59,681 persons and 355,582,908 income in Tables III, IV -- apparently also extending into Asia.</t>
  </si>
  <si>
    <t>vs. 50-prov total, from Land Income 1904 file 23 March 2012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</si>
</sst>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(* #,##0.0_);_(* \(#,##0.0\);_(* &quot;-&quot;??_);_(@_)"/>
    <numFmt numFmtId="169" formatCode="_(* #,##0_);_(* \(#,##0\);_(* &quot;-&quot;??_);_(@_)"/>
    <numFmt numFmtId="170" formatCode="_(* #,##0.000_);_(* \(#,##0.000\);_(* &quot;-&quot;??_);_(@_)"/>
    <numFmt numFmtId="171" formatCode="0.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,000,000"/>
    <numFmt numFmtId="178" formatCode="0,000"/>
    <numFmt numFmtId="179" formatCode="_(* #,##0.0_);_(* \(#,##0.0\);_(* &quot;-&quot;?_);_(@_)"/>
    <numFmt numFmtId="180" formatCode="#,##0.0"/>
  </numFmts>
  <fonts count="60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Verdana"/>
      <family val="0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2"/>
      <name val="Times New Roman"/>
      <family val="0"/>
    </font>
    <font>
      <i/>
      <sz val="12"/>
      <name val="Times New Roman"/>
      <family val="0"/>
    </font>
    <font>
      <i/>
      <sz val="12"/>
      <name val="Arial"/>
      <family val="0"/>
    </font>
    <font>
      <sz val="12"/>
      <color indexed="10"/>
      <name val="Arial"/>
      <family val="0"/>
    </font>
    <font>
      <b/>
      <sz val="12"/>
      <name val="Times New Roman"/>
      <family val="0"/>
    </font>
    <font>
      <b/>
      <sz val="12"/>
      <color indexed="10"/>
      <name val="Times New Roman"/>
      <family val="0"/>
    </font>
    <font>
      <u val="single"/>
      <sz val="12"/>
      <name val="Arial"/>
      <family val="0"/>
    </font>
    <font>
      <sz val="11"/>
      <color indexed="10"/>
      <name val="Times New Roman"/>
      <family val="0"/>
    </font>
    <font>
      <sz val="12"/>
      <color indexed="8"/>
      <name val="Arial"/>
      <family val="0"/>
    </font>
    <font>
      <u val="single"/>
      <sz val="12"/>
      <name val="Times New Roman"/>
      <family val="0"/>
    </font>
    <font>
      <b/>
      <sz val="12"/>
      <color indexed="17"/>
      <name val="Arial"/>
      <family val="0"/>
    </font>
    <font>
      <b/>
      <u val="singleAccounting"/>
      <sz val="11"/>
      <name val="Times New Roman"/>
      <family val="0"/>
    </font>
    <font>
      <b/>
      <i/>
      <sz val="11"/>
      <name val="Times New Roman"/>
      <family val="0"/>
    </font>
    <font>
      <i/>
      <sz val="11"/>
      <name val="Times New Roman"/>
      <family val="0"/>
    </font>
    <font>
      <b/>
      <u val="single"/>
      <sz val="12"/>
      <name val="Times New Roman"/>
      <family val="0"/>
    </font>
    <font>
      <sz val="12"/>
      <color indexed="10"/>
      <name val="Times New Roman"/>
      <family val="0"/>
    </font>
    <font>
      <u val="single"/>
      <sz val="11"/>
      <name val="Times New Roman"/>
      <family val="0"/>
    </font>
    <font>
      <u val="single"/>
      <sz val="12"/>
      <color indexed="10"/>
      <name val="Arial"/>
      <family val="0"/>
    </font>
    <font>
      <b/>
      <sz val="14"/>
      <color indexed="10"/>
      <name val="Arial"/>
      <family val="0"/>
    </font>
    <font>
      <sz val="14"/>
      <color indexed="10"/>
      <name val="Arial"/>
      <family val="0"/>
    </font>
    <font>
      <i/>
      <sz val="14"/>
      <color indexed="10"/>
      <name val="Arial"/>
      <family val="0"/>
    </font>
    <font>
      <b/>
      <sz val="11"/>
      <color indexed="10"/>
      <name val="Times New Roman"/>
      <family val="0"/>
    </font>
    <font>
      <sz val="11"/>
      <color indexed="8"/>
      <name val="Times New Roman"/>
      <family val="0"/>
    </font>
    <font>
      <b/>
      <sz val="12"/>
      <color indexed="17"/>
      <name val="Times New Roman"/>
      <family val="0"/>
    </font>
    <font>
      <b/>
      <sz val="11"/>
      <color indexed="17"/>
      <name val="Times New Roman"/>
      <family val="0"/>
    </font>
    <font>
      <sz val="12"/>
      <name val="Cambria"/>
      <family val="0"/>
    </font>
    <font>
      <u val="single"/>
      <sz val="12"/>
      <name val="Cambria"/>
      <family val="0"/>
    </font>
    <font>
      <i/>
      <sz val="12"/>
      <name val="Cambria"/>
      <family val="0"/>
    </font>
    <font>
      <b/>
      <sz val="12"/>
      <name val="Cambria"/>
      <family val="0"/>
    </font>
    <font>
      <b/>
      <sz val="12"/>
      <color indexed="10"/>
      <name val="Arial"/>
      <family val="0"/>
    </font>
    <font>
      <i/>
      <sz val="10"/>
      <name val="Arial"/>
      <family val="0"/>
    </font>
    <font>
      <sz val="12"/>
      <color indexed="17"/>
      <name val="Cambria"/>
      <family val="0"/>
    </font>
    <font>
      <sz val="12"/>
      <color indexed="17"/>
      <name val="Times New Roman"/>
      <family val="0"/>
    </font>
    <font>
      <sz val="10"/>
      <color indexed="17"/>
      <name val="Arial"/>
      <family val="0"/>
    </font>
    <font>
      <u val="single"/>
      <sz val="10"/>
      <name val="Arial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26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3" fontId="1" fillId="0" borderId="0" xfId="42" applyFont="1" applyAlignment="1">
      <alignment/>
    </xf>
    <xf numFmtId="168" fontId="1" fillId="0" borderId="0" xfId="42" applyNumberFormat="1" applyFont="1" applyAlignment="1">
      <alignment/>
    </xf>
    <xf numFmtId="169" fontId="1" fillId="0" borderId="0" xfId="42" applyNumberFormat="1" applyFont="1" applyAlignment="1">
      <alignment/>
    </xf>
    <xf numFmtId="169" fontId="1" fillId="0" borderId="10" xfId="42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168" fontId="1" fillId="0" borderId="10" xfId="42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169" fontId="1" fillId="0" borderId="10" xfId="42" applyNumberFormat="1" applyFont="1" applyBorder="1" applyAlignment="1">
      <alignment/>
    </xf>
    <xf numFmtId="43" fontId="1" fillId="0" borderId="10" xfId="42" applyFont="1" applyBorder="1" applyAlignment="1">
      <alignment/>
    </xf>
    <xf numFmtId="168" fontId="1" fillId="0" borderId="10" xfId="42" applyNumberFormat="1" applyFont="1" applyBorder="1" applyAlignment="1">
      <alignment/>
    </xf>
    <xf numFmtId="169" fontId="1" fillId="0" borderId="0" xfId="42" applyNumberFormat="1" applyFont="1" applyBorder="1" applyAlignment="1">
      <alignment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168" fontId="1" fillId="0" borderId="11" xfId="42" applyNumberFormat="1" applyFont="1" applyBorder="1" applyAlignment="1">
      <alignment/>
    </xf>
    <xf numFmtId="169" fontId="1" fillId="0" borderId="11" xfId="42" applyNumberFormat="1" applyFont="1" applyBorder="1" applyAlignment="1">
      <alignment/>
    </xf>
    <xf numFmtId="43" fontId="1" fillId="0" borderId="0" xfId="42" applyNumberFormat="1" applyFont="1" applyAlignment="1">
      <alignment/>
    </xf>
    <xf numFmtId="43" fontId="1" fillId="0" borderId="10" xfId="42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170" fontId="1" fillId="0" borderId="0" xfId="42" applyNumberFormat="1" applyFont="1" applyAlignment="1">
      <alignment/>
    </xf>
    <xf numFmtId="168" fontId="1" fillId="0" borderId="0" xfId="42" applyNumberFormat="1" applyFont="1" applyAlignment="1">
      <alignment horizontal="centerContinuous"/>
    </xf>
    <xf numFmtId="169" fontId="1" fillId="0" borderId="0" xfId="42" applyNumberFormat="1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68" fontId="1" fillId="0" borderId="0" xfId="42" applyNumberFormat="1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left"/>
    </xf>
    <xf numFmtId="169" fontId="2" fillId="0" borderId="0" xfId="42" applyNumberFormat="1" applyFont="1" applyAlignment="1">
      <alignment/>
    </xf>
    <xf numFmtId="168" fontId="2" fillId="0" borderId="0" xfId="42" applyNumberFormat="1" applyFont="1" applyAlignment="1">
      <alignment/>
    </xf>
    <xf numFmtId="169" fontId="2" fillId="0" borderId="0" xfId="0" applyNumberFormat="1" applyFont="1" applyAlignment="1">
      <alignment/>
    </xf>
    <xf numFmtId="0" fontId="22" fillId="0" borderId="0" xfId="0" applyFont="1" applyAlignment="1">
      <alignment/>
    </xf>
    <xf numFmtId="0" fontId="22" fillId="0" borderId="10" xfId="0" applyFont="1" applyBorder="1" applyAlignment="1">
      <alignment/>
    </xf>
    <xf numFmtId="0" fontId="22" fillId="0" borderId="0" xfId="0" applyFont="1" applyBorder="1" applyAlignment="1">
      <alignment/>
    </xf>
    <xf numFmtId="169" fontId="22" fillId="0" borderId="10" xfId="42" applyNumberFormat="1" applyFont="1" applyBorder="1" applyAlignment="1">
      <alignment horizontal="center"/>
    </xf>
    <xf numFmtId="169" fontId="22" fillId="0" borderId="0" xfId="42" applyNumberFormat="1" applyFont="1" applyAlignment="1">
      <alignment/>
    </xf>
    <xf numFmtId="169" fontId="22" fillId="0" borderId="0" xfId="42" applyNumberFormat="1" applyFont="1" applyAlignment="1">
      <alignment horizontal="right"/>
    </xf>
    <xf numFmtId="0" fontId="22" fillId="0" borderId="12" xfId="0" applyFont="1" applyBorder="1" applyAlignment="1">
      <alignment/>
    </xf>
    <xf numFmtId="0" fontId="22" fillId="0" borderId="11" xfId="0" applyFont="1" applyBorder="1" applyAlignment="1">
      <alignment/>
    </xf>
    <xf numFmtId="0" fontId="22" fillId="0" borderId="13" xfId="0" applyFont="1" applyBorder="1" applyAlignment="1">
      <alignment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0" fontId="22" fillId="0" borderId="0" xfId="0" applyFont="1" applyBorder="1" applyAlignment="1">
      <alignment horizontal="left"/>
    </xf>
    <xf numFmtId="0" fontId="25" fillId="0" borderId="0" xfId="0" applyFont="1" applyAlignment="1">
      <alignment/>
    </xf>
    <xf numFmtId="168" fontId="1" fillId="0" borderId="0" xfId="42" applyNumberFormat="1" applyFont="1" applyAlignment="1">
      <alignment horizontal="right"/>
    </xf>
    <xf numFmtId="0" fontId="28" fillId="0" borderId="0" xfId="0" applyFont="1" applyAlignment="1">
      <alignment/>
    </xf>
    <xf numFmtId="168" fontId="1" fillId="0" borderId="14" xfId="42" applyNumberFormat="1" applyFont="1" applyBorder="1" applyAlignment="1">
      <alignment horizontal="left"/>
    </xf>
    <xf numFmtId="169" fontId="1" fillId="0" borderId="15" xfId="42" applyNumberFormat="1" applyFont="1" applyBorder="1" applyAlignment="1">
      <alignment horizontal="centerContinuous"/>
    </xf>
    <xf numFmtId="168" fontId="1" fillId="0" borderId="16" xfId="42" applyNumberFormat="1" applyFont="1" applyBorder="1" applyAlignment="1">
      <alignment horizontal="left"/>
    </xf>
    <xf numFmtId="169" fontId="1" fillId="0" borderId="17" xfId="42" applyNumberFormat="1" applyFont="1" applyBorder="1" applyAlignment="1">
      <alignment horizontal="centerContinuous"/>
    </xf>
    <xf numFmtId="168" fontId="1" fillId="0" borderId="10" xfId="42" applyNumberFormat="1" applyFont="1" applyBorder="1" applyAlignment="1">
      <alignment horizontal="right"/>
    </xf>
    <xf numFmtId="169" fontId="1" fillId="0" borderId="10" xfId="42" applyNumberFormat="1" applyFont="1" applyBorder="1" applyAlignment="1">
      <alignment horizontal="right"/>
    </xf>
    <xf numFmtId="168" fontId="1" fillId="0" borderId="15" xfId="42" applyNumberFormat="1" applyFont="1" applyBorder="1" applyAlignment="1">
      <alignment horizontal="centerContinuous"/>
    </xf>
    <xf numFmtId="168" fontId="1" fillId="0" borderId="16" xfId="42" applyNumberFormat="1" applyFont="1" applyBorder="1" applyAlignment="1">
      <alignment/>
    </xf>
    <xf numFmtId="168" fontId="1" fillId="0" borderId="17" xfId="42" applyNumberFormat="1" applyFont="1" applyBorder="1" applyAlignment="1">
      <alignment horizontal="centerContinuous"/>
    </xf>
    <xf numFmtId="0" fontId="29" fillId="0" borderId="0" xfId="0" applyFont="1" applyAlignment="1">
      <alignment/>
    </xf>
    <xf numFmtId="168" fontId="29" fillId="0" borderId="0" xfId="42" applyNumberFormat="1" applyFont="1" applyAlignment="1">
      <alignment/>
    </xf>
    <xf numFmtId="0" fontId="22" fillId="3" borderId="0" xfId="0" applyFont="1" applyFill="1" applyAlignment="1">
      <alignment/>
    </xf>
    <xf numFmtId="0" fontId="1" fillId="0" borderId="12" xfId="0" applyFont="1" applyBorder="1" applyAlignment="1">
      <alignment horizontal="centerContinuous"/>
    </xf>
    <xf numFmtId="0" fontId="1" fillId="0" borderId="11" xfId="0" applyFont="1" applyBorder="1" applyAlignment="1">
      <alignment horizontal="centerContinuous"/>
    </xf>
    <xf numFmtId="0" fontId="1" fillId="0" borderId="13" xfId="0" applyFont="1" applyBorder="1" applyAlignment="1">
      <alignment horizontal="centerContinuous"/>
    </xf>
    <xf numFmtId="0" fontId="1" fillId="0" borderId="18" xfId="0" applyFont="1" applyBorder="1" applyAlignment="1">
      <alignment horizontal="centerContinuous"/>
    </xf>
    <xf numFmtId="0" fontId="1" fillId="0" borderId="19" xfId="0" applyFont="1" applyBorder="1" applyAlignment="1">
      <alignment horizontal="centerContinuous"/>
    </xf>
    <xf numFmtId="0" fontId="1" fillId="0" borderId="20" xfId="0" applyFont="1" applyBorder="1" applyAlignment="1">
      <alignment horizontal="centerContinuous"/>
    </xf>
    <xf numFmtId="0" fontId="29" fillId="0" borderId="0" xfId="0" applyFont="1" applyBorder="1" applyAlignment="1">
      <alignment horizontal="right"/>
    </xf>
    <xf numFmtId="168" fontId="29" fillId="0" borderId="0" xfId="42" applyNumberFormat="1" applyFont="1" applyBorder="1" applyAlignment="1">
      <alignment/>
    </xf>
    <xf numFmtId="169" fontId="29" fillId="0" borderId="0" xfId="42" applyNumberFormat="1" applyFont="1" applyBorder="1" applyAlignment="1">
      <alignment/>
    </xf>
    <xf numFmtId="0" fontId="1" fillId="0" borderId="18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169" fontId="1" fillId="0" borderId="18" xfId="42" applyNumberFormat="1" applyFont="1" applyBorder="1" applyAlignment="1">
      <alignment horizontal="centerContinuous"/>
    </xf>
    <xf numFmtId="169" fontId="1" fillId="0" borderId="20" xfId="42" applyNumberFormat="1" applyFont="1" applyBorder="1" applyAlignment="1">
      <alignment horizontal="centerContinuous"/>
    </xf>
    <xf numFmtId="169" fontId="2" fillId="0" borderId="0" xfId="42" applyNumberFormat="1" applyFont="1" applyBorder="1" applyAlignment="1">
      <alignment/>
    </xf>
    <xf numFmtId="0" fontId="30" fillId="0" borderId="0" xfId="0" applyFont="1" applyAlignment="1">
      <alignment/>
    </xf>
    <xf numFmtId="0" fontId="22" fillId="0" borderId="0" xfId="0" applyFont="1" applyFill="1" applyAlignment="1">
      <alignment/>
    </xf>
    <xf numFmtId="15" fontId="22" fillId="0" borderId="0" xfId="0" applyNumberFormat="1" applyFont="1" applyFill="1" applyAlignment="1">
      <alignment/>
    </xf>
    <xf numFmtId="0" fontId="32" fillId="0" borderId="0" xfId="0" applyFont="1" applyAlignment="1">
      <alignment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right"/>
    </xf>
    <xf numFmtId="2" fontId="1" fillId="0" borderId="0" xfId="42" applyNumberFormat="1" applyFont="1" applyAlignment="1">
      <alignment/>
    </xf>
    <xf numFmtId="2" fontId="1" fillId="0" borderId="0" xfId="0" applyNumberFormat="1" applyFont="1" applyAlignment="1">
      <alignment/>
    </xf>
    <xf numFmtId="171" fontId="1" fillId="0" borderId="0" xfId="0" applyNumberFormat="1" applyFont="1" applyAlignment="1">
      <alignment horizontal="right"/>
    </xf>
    <xf numFmtId="171" fontId="1" fillId="0" borderId="0" xfId="42" applyNumberFormat="1" applyFont="1" applyAlignment="1">
      <alignment/>
    </xf>
    <xf numFmtId="171" fontId="1" fillId="0" borderId="0" xfId="0" applyNumberFormat="1" applyFont="1" applyAlignment="1">
      <alignment/>
    </xf>
    <xf numFmtId="171" fontId="1" fillId="0" borderId="0" xfId="0" applyNumberFormat="1" applyFont="1" applyAlignment="1">
      <alignment horizontal="right"/>
    </xf>
    <xf numFmtId="171" fontId="1" fillId="0" borderId="0" xfId="42" applyNumberFormat="1" applyFont="1" applyBorder="1" applyAlignment="1">
      <alignment/>
    </xf>
    <xf numFmtId="171" fontId="1" fillId="0" borderId="0" xfId="0" applyNumberFormat="1" applyFont="1" applyAlignment="1">
      <alignment/>
    </xf>
    <xf numFmtId="171" fontId="1" fillId="0" borderId="0" xfId="0" applyNumberFormat="1" applyFont="1" applyBorder="1" applyAlignment="1">
      <alignment/>
    </xf>
    <xf numFmtId="2" fontId="1" fillId="0" borderId="0" xfId="0" applyNumberFormat="1" applyFont="1" applyAlignment="1">
      <alignment horizontal="right"/>
    </xf>
    <xf numFmtId="2" fontId="1" fillId="0" borderId="0" xfId="42" applyNumberFormat="1" applyFont="1" applyAlignment="1">
      <alignment/>
    </xf>
    <xf numFmtId="2" fontId="1" fillId="0" borderId="0" xfId="0" applyNumberFormat="1" applyFont="1" applyAlignment="1">
      <alignment/>
    </xf>
    <xf numFmtId="171" fontId="1" fillId="0" borderId="0" xfId="42" applyNumberFormat="1" applyFont="1" applyAlignment="1">
      <alignment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/>
    </xf>
    <xf numFmtId="171" fontId="22" fillId="0" borderId="0" xfId="0" applyNumberFormat="1" applyFont="1" applyAlignment="1">
      <alignment/>
    </xf>
    <xf numFmtId="177" fontId="22" fillId="0" borderId="0" xfId="0" applyNumberFormat="1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0" xfId="0" applyFont="1" applyAlignment="1">
      <alignment horizontal="right"/>
    </xf>
    <xf numFmtId="178" fontId="22" fillId="0" borderId="0" xfId="0" applyNumberFormat="1" applyFont="1" applyAlignment="1">
      <alignment/>
    </xf>
    <xf numFmtId="177" fontId="22" fillId="0" borderId="0" xfId="0" applyNumberFormat="1" applyFont="1" applyAlignment="1">
      <alignment/>
    </xf>
    <xf numFmtId="177" fontId="33" fillId="0" borderId="0" xfId="42" applyNumberFormat="1" applyFont="1" applyAlignment="1">
      <alignment horizontal="right"/>
    </xf>
    <xf numFmtId="0" fontId="35" fillId="0" borderId="0" xfId="0" applyFont="1" applyAlignment="1">
      <alignment/>
    </xf>
    <xf numFmtId="0" fontId="31" fillId="0" borderId="0" xfId="0" applyFont="1" applyAlignment="1">
      <alignment horizontal="right"/>
    </xf>
    <xf numFmtId="171" fontId="1" fillId="0" borderId="0" xfId="42" applyNumberFormat="1" applyFont="1" applyAlignment="1">
      <alignment horizontal="left"/>
    </xf>
    <xf numFmtId="171" fontId="1" fillId="0" borderId="10" xfId="42" applyNumberFormat="1" applyFont="1" applyBorder="1" applyAlignment="1">
      <alignment horizontal="center"/>
    </xf>
    <xf numFmtId="171" fontId="1" fillId="0" borderId="10" xfId="42" applyNumberFormat="1" applyFont="1" applyBorder="1" applyAlignment="1">
      <alignment/>
    </xf>
    <xf numFmtId="171" fontId="1" fillId="0" borderId="11" xfId="42" applyNumberFormat="1" applyFont="1" applyBorder="1" applyAlignment="1">
      <alignment/>
    </xf>
    <xf numFmtId="171" fontId="2" fillId="0" borderId="0" xfId="0" applyNumberFormat="1" applyFont="1" applyAlignment="1">
      <alignment/>
    </xf>
    <xf numFmtId="43" fontId="1" fillId="0" borderId="0" xfId="0" applyNumberFormat="1" applyFont="1" applyAlignment="1">
      <alignment/>
    </xf>
    <xf numFmtId="168" fontId="32" fillId="0" borderId="0" xfId="42" applyNumberFormat="1" applyFont="1" applyAlignment="1">
      <alignment/>
    </xf>
    <xf numFmtId="168" fontId="32" fillId="0" borderId="0" xfId="42" applyNumberFormat="1" applyFont="1" applyAlignment="1">
      <alignment horizontal="center"/>
    </xf>
    <xf numFmtId="171" fontId="1" fillId="0" borderId="0" xfId="42" applyNumberFormat="1" applyFont="1" applyAlignment="1">
      <alignment horizontal="right"/>
    </xf>
    <xf numFmtId="0" fontId="2" fillId="0" borderId="0" xfId="0" applyFont="1" applyBorder="1" applyAlignment="1">
      <alignment horizontal="right"/>
    </xf>
    <xf numFmtId="178" fontId="22" fillId="0" borderId="0" xfId="0" applyNumberFormat="1" applyFont="1" applyAlignment="1">
      <alignment/>
    </xf>
    <xf numFmtId="178" fontId="22" fillId="24" borderId="21" xfId="0" applyNumberFormat="1" applyFont="1" applyFill="1" applyBorder="1" applyAlignment="1">
      <alignment/>
    </xf>
    <xf numFmtId="0" fontId="1" fillId="25" borderId="0" xfId="0" applyFont="1" applyFill="1" applyAlignment="1">
      <alignment/>
    </xf>
    <xf numFmtId="0" fontId="1" fillId="25" borderId="0" xfId="0" applyFont="1" applyFill="1" applyAlignment="1">
      <alignment horizontal="right"/>
    </xf>
    <xf numFmtId="0" fontId="1" fillId="0" borderId="19" xfId="0" applyFont="1" applyBorder="1" applyAlignment="1">
      <alignment horizontal="left"/>
    </xf>
    <xf numFmtId="171" fontId="1" fillId="0" borderId="0" xfId="0" applyNumberFormat="1" applyFont="1" applyAlignment="1">
      <alignment/>
    </xf>
    <xf numFmtId="171" fontId="2" fillId="0" borderId="0" xfId="0" applyNumberFormat="1" applyFont="1" applyAlignment="1">
      <alignment/>
    </xf>
    <xf numFmtId="0" fontId="39" fillId="0" borderId="0" xfId="0" applyFont="1" applyAlignment="1">
      <alignment/>
    </xf>
    <xf numFmtId="169" fontId="25" fillId="0" borderId="0" xfId="42" applyNumberFormat="1" applyFont="1" applyAlignment="1">
      <alignment/>
    </xf>
    <xf numFmtId="0" fontId="25" fillId="0" borderId="0" xfId="0" applyFont="1" applyAlignment="1">
      <alignment horizontal="centerContinuous"/>
    </xf>
    <xf numFmtId="0" fontId="25" fillId="0" borderId="18" xfId="0" applyFont="1" applyBorder="1" applyAlignment="1">
      <alignment horizontal="centerContinuous"/>
    </xf>
    <xf numFmtId="0" fontId="25" fillId="0" borderId="20" xfId="0" applyFont="1" applyBorder="1" applyAlignment="1">
      <alignment horizontal="centerContinuous"/>
    </xf>
    <xf numFmtId="0" fontId="25" fillId="0" borderId="10" xfId="0" applyFont="1" applyBorder="1" applyAlignment="1">
      <alignment horizontal="right"/>
    </xf>
    <xf numFmtId="169" fontId="25" fillId="0" borderId="10" xfId="42" applyNumberFormat="1" applyFont="1" applyBorder="1" applyAlignment="1">
      <alignment/>
    </xf>
    <xf numFmtId="0" fontId="25" fillId="0" borderId="10" xfId="0" applyFont="1" applyBorder="1" applyAlignment="1">
      <alignment/>
    </xf>
    <xf numFmtId="0" fontId="29" fillId="0" borderId="0" xfId="0" applyFont="1" applyAlignment="1">
      <alignment horizontal="right"/>
    </xf>
    <xf numFmtId="0" fontId="40" fillId="0" borderId="0" xfId="0" applyFont="1" applyAlignment="1">
      <alignment horizontal="right"/>
    </xf>
    <xf numFmtId="171" fontId="40" fillId="0" borderId="0" xfId="42" applyNumberFormat="1" applyFont="1" applyAlignment="1">
      <alignment/>
    </xf>
    <xf numFmtId="0" fontId="40" fillId="0" borderId="0" xfId="0" applyFont="1" applyAlignment="1">
      <alignment/>
    </xf>
    <xf numFmtId="178" fontId="25" fillId="0" borderId="0" xfId="0" applyNumberFormat="1" applyFont="1" applyAlignment="1">
      <alignment/>
    </xf>
    <xf numFmtId="171" fontId="25" fillId="0" borderId="0" xfId="0" applyNumberFormat="1" applyFont="1" applyAlignment="1">
      <alignment/>
    </xf>
    <xf numFmtId="171" fontId="25" fillId="0" borderId="0" xfId="0" applyNumberFormat="1" applyFont="1" applyAlignment="1">
      <alignment horizontal="right"/>
    </xf>
    <xf numFmtId="178" fontId="25" fillId="0" borderId="0" xfId="0" applyNumberFormat="1" applyFont="1" applyAlignment="1">
      <alignment horizontal="right"/>
    </xf>
    <xf numFmtId="0" fontId="25" fillId="25" borderId="0" xfId="0" applyFont="1" applyFill="1" applyAlignment="1">
      <alignment/>
    </xf>
    <xf numFmtId="178" fontId="40" fillId="0" borderId="0" xfId="0" applyNumberFormat="1" applyFont="1" applyAlignment="1">
      <alignment horizontal="right"/>
    </xf>
    <xf numFmtId="171" fontId="40" fillId="0" borderId="0" xfId="0" applyNumberFormat="1" applyFont="1" applyAlignment="1">
      <alignment horizontal="right"/>
    </xf>
    <xf numFmtId="0" fontId="25" fillId="0" borderId="11" xfId="0" applyFont="1" applyBorder="1" applyAlignment="1">
      <alignment horizontal="right"/>
    </xf>
    <xf numFmtId="171" fontId="29" fillId="0" borderId="0" xfId="0" applyNumberFormat="1" applyFont="1" applyAlignment="1">
      <alignment/>
    </xf>
    <xf numFmtId="0" fontId="25" fillId="0" borderId="0" xfId="0" applyFont="1" applyBorder="1" applyAlignment="1">
      <alignment horizontal="right"/>
    </xf>
    <xf numFmtId="0" fontId="29" fillId="0" borderId="0" xfId="0" applyFont="1" applyAlignment="1">
      <alignment horizontal="left"/>
    </xf>
    <xf numFmtId="0" fontId="25" fillId="0" borderId="0" xfId="0" applyFont="1" applyBorder="1" applyAlignment="1">
      <alignment/>
    </xf>
    <xf numFmtId="169" fontId="1" fillId="0" borderId="0" xfId="42" applyNumberFormat="1" applyFont="1" applyAlignment="1">
      <alignment horizontal="right"/>
    </xf>
    <xf numFmtId="0" fontId="22" fillId="0" borderId="0" xfId="0" applyFont="1" applyAlignment="1">
      <alignment horizontal="left"/>
    </xf>
    <xf numFmtId="0" fontId="41" fillId="0" borderId="0" xfId="0" applyFont="1" applyAlignment="1">
      <alignment/>
    </xf>
    <xf numFmtId="0" fontId="28" fillId="0" borderId="0" xfId="0" applyFont="1" applyAlignment="1">
      <alignment horizontal="left"/>
    </xf>
    <xf numFmtId="0" fontId="42" fillId="0" borderId="0" xfId="0" applyFont="1" applyAlignment="1">
      <alignment horizontal="left"/>
    </xf>
    <xf numFmtId="0" fontId="43" fillId="0" borderId="0" xfId="0" applyFont="1" applyAlignment="1">
      <alignment/>
    </xf>
    <xf numFmtId="169" fontId="2" fillId="0" borderId="22" xfId="42" applyNumberFormat="1" applyFont="1" applyBorder="1" applyAlignment="1">
      <alignment/>
    </xf>
    <xf numFmtId="0" fontId="1" fillId="0" borderId="0" xfId="0" applyFont="1" applyFill="1" applyAlignment="1">
      <alignment/>
    </xf>
    <xf numFmtId="169" fontId="1" fillId="0" borderId="17" xfId="42" applyNumberFormat="1" applyFont="1" applyBorder="1" applyAlignment="1">
      <alignment horizontal="right"/>
    </xf>
    <xf numFmtId="169" fontId="1" fillId="0" borderId="0" xfId="0" applyNumberFormat="1" applyFont="1" applyBorder="1" applyAlignment="1">
      <alignment/>
    </xf>
    <xf numFmtId="169" fontId="29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15" fontId="0" fillId="0" borderId="0" xfId="0" applyNumberFormat="1" applyFont="1" applyAlignment="1">
      <alignment/>
    </xf>
    <xf numFmtId="0" fontId="44" fillId="0" borderId="0" xfId="0" applyFont="1" applyAlignment="1">
      <alignment/>
    </xf>
    <xf numFmtId="0" fontId="42" fillId="0" borderId="0" xfId="0" applyFont="1" applyAlignment="1">
      <alignment/>
    </xf>
    <xf numFmtId="169" fontId="1" fillId="0" borderId="0" xfId="42" applyNumberFormat="1" applyFont="1" applyAlignment="1">
      <alignment horizontal="left"/>
    </xf>
    <xf numFmtId="0" fontId="29" fillId="3" borderId="12" xfId="0" applyFont="1" applyFill="1" applyBorder="1" applyAlignment="1">
      <alignment horizontal="left"/>
    </xf>
    <xf numFmtId="0" fontId="1" fillId="3" borderId="11" xfId="0" applyFont="1" applyFill="1" applyBorder="1" applyAlignment="1">
      <alignment horizontal="centerContinuous"/>
    </xf>
    <xf numFmtId="0" fontId="1" fillId="3" borderId="13" xfId="0" applyFont="1" applyFill="1" applyBorder="1" applyAlignment="1">
      <alignment horizontal="centerContinuous"/>
    </xf>
    <xf numFmtId="0" fontId="2" fillId="7" borderId="12" xfId="0" applyFont="1" applyFill="1" applyBorder="1" applyAlignment="1">
      <alignment horizontal="left"/>
    </xf>
    <xf numFmtId="0" fontId="1" fillId="7" borderId="11" xfId="0" applyFont="1" applyFill="1" applyBorder="1" applyAlignment="1">
      <alignment horizontal="centerContinuous"/>
    </xf>
    <xf numFmtId="0" fontId="1" fillId="7" borderId="13" xfId="0" applyFont="1" applyFill="1" applyBorder="1" applyAlignment="1">
      <alignment horizontal="centerContinuous"/>
    </xf>
    <xf numFmtId="0" fontId="2" fillId="22" borderId="12" xfId="0" applyFont="1" applyFill="1" applyBorder="1" applyAlignment="1">
      <alignment horizontal="left"/>
    </xf>
    <xf numFmtId="0" fontId="1" fillId="22" borderId="11" xfId="0" applyFont="1" applyFill="1" applyBorder="1" applyAlignment="1">
      <alignment horizontal="centerContinuous"/>
    </xf>
    <xf numFmtId="0" fontId="1" fillId="22" borderId="13" xfId="0" applyFont="1" applyFill="1" applyBorder="1" applyAlignment="1">
      <alignment horizontal="centerContinuous"/>
    </xf>
    <xf numFmtId="0" fontId="2" fillId="4" borderId="12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centerContinuous"/>
    </xf>
    <xf numFmtId="0" fontId="1" fillId="4" borderId="13" xfId="0" applyFont="1" applyFill="1" applyBorder="1" applyAlignment="1">
      <alignment horizontal="centerContinuous"/>
    </xf>
    <xf numFmtId="0" fontId="2" fillId="25" borderId="12" xfId="0" applyFont="1" applyFill="1" applyBorder="1" applyAlignment="1">
      <alignment horizontal="left"/>
    </xf>
    <xf numFmtId="0" fontId="1" fillId="25" borderId="11" xfId="0" applyFont="1" applyFill="1" applyBorder="1" applyAlignment="1">
      <alignment horizontal="centerContinuous"/>
    </xf>
    <xf numFmtId="0" fontId="1" fillId="25" borderId="13" xfId="0" applyFont="1" applyFill="1" applyBorder="1" applyAlignment="1">
      <alignment horizontal="centerContinuous"/>
    </xf>
    <xf numFmtId="169" fontId="1" fillId="0" borderId="0" xfId="42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" fillId="8" borderId="12" xfId="0" applyFont="1" applyFill="1" applyBorder="1" applyAlignment="1">
      <alignment horizontal="left"/>
    </xf>
    <xf numFmtId="0" fontId="1" fillId="8" borderId="11" xfId="0" applyFont="1" applyFill="1" applyBorder="1" applyAlignment="1">
      <alignment horizontal="centerContinuous"/>
    </xf>
    <xf numFmtId="0" fontId="1" fillId="8" borderId="13" xfId="0" applyFont="1" applyFill="1" applyBorder="1" applyAlignment="1">
      <alignment horizontal="centerContinuous"/>
    </xf>
    <xf numFmtId="0" fontId="1" fillId="5" borderId="18" xfId="0" applyFont="1" applyFill="1" applyBorder="1" applyAlignment="1">
      <alignment/>
    </xf>
    <xf numFmtId="0" fontId="1" fillId="5" borderId="19" xfId="0" applyFont="1" applyFill="1" applyBorder="1" applyAlignment="1">
      <alignment/>
    </xf>
    <xf numFmtId="0" fontId="1" fillId="5" borderId="20" xfId="0" applyFont="1" applyFill="1" applyBorder="1" applyAlignment="1">
      <alignment/>
    </xf>
    <xf numFmtId="169" fontId="1" fillId="0" borderId="0" xfId="0" applyNumberFormat="1" applyFont="1" applyAlignment="1">
      <alignment/>
    </xf>
    <xf numFmtId="169" fontId="1" fillId="5" borderId="18" xfId="42" applyNumberFormat="1" applyFont="1" applyFill="1" applyBorder="1" applyAlignment="1">
      <alignment/>
    </xf>
    <xf numFmtId="169" fontId="1" fillId="5" borderId="20" xfId="42" applyNumberFormat="1" applyFont="1" applyFill="1" applyBorder="1" applyAlignment="1">
      <alignment/>
    </xf>
    <xf numFmtId="0" fontId="46" fillId="0" borderId="0" xfId="0" applyFont="1" applyAlignment="1">
      <alignment/>
    </xf>
    <xf numFmtId="0" fontId="25" fillId="5" borderId="18" xfId="0" applyFont="1" applyFill="1" applyBorder="1" applyAlignment="1">
      <alignment horizontal="left"/>
    </xf>
    <xf numFmtId="178" fontId="25" fillId="5" borderId="19" xfId="0" applyNumberFormat="1" applyFont="1" applyFill="1" applyBorder="1" applyAlignment="1">
      <alignment/>
    </xf>
    <xf numFmtId="171" fontId="25" fillId="5" borderId="20" xfId="0" applyNumberFormat="1" applyFont="1" applyFill="1" applyBorder="1" applyAlignment="1">
      <alignment horizontal="right"/>
    </xf>
    <xf numFmtId="0" fontId="25" fillId="0" borderId="12" xfId="0" applyFont="1" applyBorder="1" applyAlignment="1">
      <alignment/>
    </xf>
    <xf numFmtId="0" fontId="25" fillId="0" borderId="11" xfId="0" applyFont="1" applyBorder="1" applyAlignment="1">
      <alignment/>
    </xf>
    <xf numFmtId="0" fontId="25" fillId="0" borderId="13" xfId="0" applyFont="1" applyBorder="1" applyAlignment="1">
      <alignment/>
    </xf>
    <xf numFmtId="168" fontId="32" fillId="0" borderId="0" xfId="42" applyNumberFormat="1" applyFont="1" applyAlignment="1">
      <alignment horizontal="right"/>
    </xf>
    <xf numFmtId="169" fontId="1" fillId="0" borderId="12" xfId="42" applyNumberFormat="1" applyFont="1" applyBorder="1" applyAlignment="1">
      <alignment horizontal="centerContinuous"/>
    </xf>
    <xf numFmtId="169" fontId="1" fillId="0" borderId="13" xfId="42" applyNumberFormat="1" applyFont="1" applyBorder="1" applyAlignment="1">
      <alignment horizontal="centerContinuous"/>
    </xf>
    <xf numFmtId="169" fontId="1" fillId="0" borderId="11" xfId="42" applyNumberFormat="1" applyFont="1" applyBorder="1" applyAlignment="1">
      <alignment horizontal="centerContinuous"/>
    </xf>
    <xf numFmtId="169" fontId="1" fillId="0" borderId="19" xfId="42" applyNumberFormat="1" applyFont="1" applyBorder="1" applyAlignment="1">
      <alignment horizontal="centerContinuous"/>
    </xf>
    <xf numFmtId="0" fontId="43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5" fillId="0" borderId="0" xfId="0" applyFont="1" applyFill="1" applyAlignment="1">
      <alignment horizontal="right"/>
    </xf>
    <xf numFmtId="0" fontId="25" fillId="0" borderId="12" xfId="0" applyFont="1" applyBorder="1" applyAlignment="1">
      <alignment horizontal="centerContinuous"/>
    </xf>
    <xf numFmtId="0" fontId="25" fillId="0" borderId="11" xfId="0" applyFont="1" applyBorder="1" applyAlignment="1">
      <alignment horizontal="centerContinuous"/>
    </xf>
    <xf numFmtId="0" fontId="25" fillId="0" borderId="13" xfId="0" applyFont="1" applyBorder="1" applyAlignment="1">
      <alignment horizontal="centerContinuous"/>
    </xf>
    <xf numFmtId="0" fontId="25" fillId="0" borderId="19" xfId="0" applyFont="1" applyBorder="1" applyAlignment="1">
      <alignment horizontal="centerContinuous"/>
    </xf>
    <xf numFmtId="171" fontId="29" fillId="0" borderId="0" xfId="0" applyNumberFormat="1" applyFont="1" applyAlignment="1">
      <alignment/>
    </xf>
    <xf numFmtId="169" fontId="2" fillId="5" borderId="18" xfId="0" applyNumberFormat="1" applyFont="1" applyFill="1" applyBorder="1" applyAlignment="1">
      <alignment/>
    </xf>
    <xf numFmtId="169" fontId="2" fillId="5" borderId="20" xfId="0" applyNumberFormat="1" applyFont="1" applyFill="1" applyBorder="1" applyAlignment="1">
      <alignment/>
    </xf>
    <xf numFmtId="169" fontId="2" fillId="0" borderId="21" xfId="0" applyNumberFormat="1" applyFont="1" applyBorder="1" applyAlignment="1">
      <alignment/>
    </xf>
    <xf numFmtId="169" fontId="29" fillId="0" borderId="21" xfId="0" applyNumberFormat="1" applyFont="1" applyBorder="1" applyAlignment="1">
      <alignment/>
    </xf>
    <xf numFmtId="176" fontId="25" fillId="0" borderId="0" xfId="0" applyNumberFormat="1" applyFont="1" applyAlignment="1">
      <alignment/>
    </xf>
    <xf numFmtId="171" fontId="25" fillId="0" borderId="0" xfId="0" applyNumberFormat="1" applyFont="1" applyAlignment="1">
      <alignment/>
    </xf>
    <xf numFmtId="168" fontId="1" fillId="0" borderId="0" xfId="0" applyNumberFormat="1" applyFont="1" applyAlignment="1">
      <alignment/>
    </xf>
    <xf numFmtId="169" fontId="1" fillId="0" borderId="21" xfId="0" applyNumberFormat="1" applyFont="1" applyBorder="1" applyAlignment="1">
      <alignment/>
    </xf>
    <xf numFmtId="169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43" fontId="1" fillId="0" borderId="0" xfId="0" applyNumberFormat="1" applyFont="1" applyAlignment="1">
      <alignment/>
    </xf>
    <xf numFmtId="169" fontId="1" fillId="0" borderId="0" xfId="0" applyNumberFormat="1" applyFont="1" applyAlignment="1">
      <alignment/>
    </xf>
    <xf numFmtId="178" fontId="1" fillId="26" borderId="21" xfId="0" applyNumberFormat="1" applyFont="1" applyFill="1" applyBorder="1" applyAlignment="1">
      <alignment/>
    </xf>
    <xf numFmtId="168" fontId="47" fillId="27" borderId="0" xfId="42" applyNumberFormat="1" applyFont="1" applyFill="1" applyAlignment="1">
      <alignment horizontal="right"/>
    </xf>
    <xf numFmtId="169" fontId="25" fillId="0" borderId="0" xfId="0" applyNumberFormat="1" applyFont="1" applyAlignment="1">
      <alignment/>
    </xf>
    <xf numFmtId="170" fontId="1" fillId="0" borderId="22" xfId="0" applyNumberFormat="1" applyFont="1" applyBorder="1" applyAlignment="1">
      <alignment/>
    </xf>
    <xf numFmtId="170" fontId="1" fillId="0" borderId="22" xfId="42" applyNumberFormat="1" applyFont="1" applyBorder="1" applyAlignment="1">
      <alignment/>
    </xf>
    <xf numFmtId="0" fontId="48" fillId="0" borderId="0" xfId="0" applyFont="1" applyBorder="1" applyAlignment="1">
      <alignment horizontal="left"/>
    </xf>
    <xf numFmtId="169" fontId="49" fillId="0" borderId="0" xfId="42" applyNumberFormat="1" applyFont="1" applyBorder="1" applyAlignment="1">
      <alignment/>
    </xf>
    <xf numFmtId="0" fontId="50" fillId="0" borderId="0" xfId="0" applyFont="1" applyAlignment="1">
      <alignment/>
    </xf>
    <xf numFmtId="0" fontId="50" fillId="0" borderId="0" xfId="0" applyFont="1" applyBorder="1" applyAlignment="1">
      <alignment/>
    </xf>
    <xf numFmtId="3" fontId="50" fillId="0" borderId="0" xfId="0" applyNumberFormat="1" applyFont="1" applyAlignment="1">
      <alignment/>
    </xf>
    <xf numFmtId="3" fontId="50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0" fontId="51" fillId="0" borderId="0" xfId="0" applyFont="1" applyAlignment="1">
      <alignment/>
    </xf>
    <xf numFmtId="0" fontId="50" fillId="0" borderId="0" xfId="0" applyFont="1" applyAlignment="1">
      <alignment horizontal="right"/>
    </xf>
    <xf numFmtId="0" fontId="53" fillId="0" borderId="0" xfId="0" applyFont="1" applyAlignment="1">
      <alignment horizontal="right"/>
    </xf>
    <xf numFmtId="0" fontId="53" fillId="0" borderId="0" xfId="0" applyFont="1" applyAlignment="1">
      <alignment/>
    </xf>
    <xf numFmtId="3" fontId="50" fillId="0" borderId="0" xfId="0" applyNumberFormat="1" applyFont="1" applyAlignment="1">
      <alignment/>
    </xf>
    <xf numFmtId="3" fontId="50" fillId="0" borderId="0" xfId="0" applyNumberFormat="1" applyFont="1" applyAlignment="1">
      <alignment/>
    </xf>
    <xf numFmtId="0" fontId="54" fillId="0" borderId="0" xfId="0" applyFont="1" applyAlignment="1">
      <alignment/>
    </xf>
    <xf numFmtId="4" fontId="1" fillId="0" borderId="21" xfId="0" applyNumberFormat="1" applyFont="1" applyBorder="1" applyAlignment="1">
      <alignment/>
    </xf>
    <xf numFmtId="4" fontId="0" fillId="0" borderId="0" xfId="0" applyNumberFormat="1" applyAlignment="1">
      <alignment/>
    </xf>
    <xf numFmtId="0" fontId="53" fillId="0" borderId="0" xfId="0" applyFont="1" applyAlignment="1">
      <alignment/>
    </xf>
    <xf numFmtId="0" fontId="0" fillId="0" borderId="0" xfId="0" applyAlignment="1">
      <alignment/>
    </xf>
    <xf numFmtId="0" fontId="50" fillId="0" borderId="0" xfId="0" applyFont="1" applyAlignment="1">
      <alignment/>
    </xf>
    <xf numFmtId="3" fontId="50" fillId="0" borderId="0" xfId="0" applyNumberFormat="1" applyFont="1" applyAlignment="1">
      <alignment/>
    </xf>
    <xf numFmtId="0" fontId="55" fillId="0" borderId="0" xfId="0" applyFont="1" applyAlignment="1">
      <alignment/>
    </xf>
    <xf numFmtId="0" fontId="0" fillId="0" borderId="0" xfId="0" applyFont="1" applyAlignment="1">
      <alignment/>
    </xf>
    <xf numFmtId="0" fontId="56" fillId="0" borderId="0" xfId="0" applyFont="1" applyAlignment="1">
      <alignment horizontal="right"/>
    </xf>
    <xf numFmtId="3" fontId="56" fillId="0" borderId="0" xfId="0" applyNumberFormat="1" applyFont="1" applyAlignment="1">
      <alignment/>
    </xf>
    <xf numFmtId="0" fontId="57" fillId="0" borderId="0" xfId="0" applyFont="1" applyAlignment="1">
      <alignment horizontal="left"/>
    </xf>
    <xf numFmtId="0" fontId="56" fillId="0" borderId="0" xfId="0" applyFont="1" applyAlignment="1">
      <alignment/>
    </xf>
    <xf numFmtId="0" fontId="57" fillId="0" borderId="0" xfId="0" applyFont="1" applyBorder="1" applyAlignment="1">
      <alignment horizontal="left"/>
    </xf>
    <xf numFmtId="0" fontId="57" fillId="0" borderId="0" xfId="0" applyFont="1" applyAlignment="1">
      <alignment horizontal="left"/>
    </xf>
    <xf numFmtId="0" fontId="58" fillId="0" borderId="0" xfId="0" applyFont="1" applyAlignment="1">
      <alignment/>
    </xf>
    <xf numFmtId="0" fontId="59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3"/>
  <sheetViews>
    <sheetView zoomScale="125" zoomScaleNormal="125" zoomScalePageLayoutView="0" workbookViewId="0" topLeftCell="A13">
      <selection activeCell="E28" sqref="E28"/>
    </sheetView>
  </sheetViews>
  <sheetFormatPr defaultColWidth="12.7109375" defaultRowHeight="12" customHeight="1"/>
  <cols>
    <col min="1" max="1" width="12.8515625" style="36" customWidth="1"/>
    <col min="2" max="2" width="69.421875" style="36" customWidth="1"/>
    <col min="3" max="3" width="8.00390625" style="36" customWidth="1"/>
    <col min="4" max="4" width="12.28125" style="36" customWidth="1"/>
    <col min="5" max="5" width="12.140625" style="36" customWidth="1"/>
    <col min="6" max="6" width="12.8515625" style="36" customWidth="1"/>
    <col min="7" max="7" width="15.7109375" style="36" customWidth="1"/>
    <col min="8" max="8" width="17.421875" style="36" customWidth="1"/>
    <col min="9" max="9" width="13.28125" style="36" customWidth="1"/>
    <col min="10" max="16384" width="12.7109375" style="36" customWidth="1"/>
  </cols>
  <sheetData>
    <row r="1" spans="1:2" ht="19.5" customHeight="1">
      <c r="A1" s="164" t="s">
        <v>583</v>
      </c>
      <c r="B1" s="166" t="s">
        <v>477</v>
      </c>
    </row>
    <row r="2" spans="1:2" ht="15" customHeight="1">
      <c r="A2" s="165">
        <v>40882</v>
      </c>
      <c r="B2" s="36" t="s">
        <v>714</v>
      </c>
    </row>
    <row r="3" spans="1:2" ht="15" customHeight="1">
      <c r="A3" s="164" t="s">
        <v>82</v>
      </c>
      <c r="B3" s="36" t="s">
        <v>694</v>
      </c>
    </row>
    <row r="4" ht="15" customHeight="1">
      <c r="A4" s="164" t="s">
        <v>83</v>
      </c>
    </row>
    <row r="5" spans="6:9" ht="15" customHeight="1">
      <c r="F5" s="36" t="s">
        <v>600</v>
      </c>
      <c r="G5" s="36" t="s">
        <v>602</v>
      </c>
      <c r="I5" s="36" t="s">
        <v>320</v>
      </c>
    </row>
    <row r="6" spans="1:9" ht="16.5" customHeight="1">
      <c r="A6" s="37" t="s">
        <v>551</v>
      </c>
      <c r="B6" s="37" t="s">
        <v>295</v>
      </c>
      <c r="C6" s="37" t="s">
        <v>294</v>
      </c>
      <c r="D6" s="37" t="s">
        <v>604</v>
      </c>
      <c r="E6" s="37" t="s">
        <v>599</v>
      </c>
      <c r="F6" s="37" t="s">
        <v>601</v>
      </c>
      <c r="G6" s="37" t="s">
        <v>603</v>
      </c>
      <c r="H6" s="37" t="s">
        <v>409</v>
      </c>
      <c r="I6" s="37" t="s">
        <v>452</v>
      </c>
    </row>
    <row r="7" spans="1:9" ht="15" customHeight="1">
      <c r="A7" s="36" t="s">
        <v>387</v>
      </c>
      <c r="B7" s="36" t="s">
        <v>408</v>
      </c>
      <c r="C7" s="36" t="s">
        <v>222</v>
      </c>
      <c r="D7" s="36" t="s">
        <v>365</v>
      </c>
      <c r="E7" s="36" t="s">
        <v>514</v>
      </c>
      <c r="F7" s="45" t="s">
        <v>595</v>
      </c>
      <c r="G7" s="45" t="s">
        <v>595</v>
      </c>
      <c r="H7" s="45"/>
      <c r="I7" s="36" t="s">
        <v>434</v>
      </c>
    </row>
    <row r="8" spans="1:9" ht="15" customHeight="1">
      <c r="A8" s="36" t="s">
        <v>388</v>
      </c>
      <c r="B8" s="36" t="s">
        <v>436</v>
      </c>
      <c r="C8" s="36" t="s">
        <v>194</v>
      </c>
      <c r="D8" s="36" t="s">
        <v>365</v>
      </c>
      <c r="E8" s="36" t="s">
        <v>514</v>
      </c>
      <c r="F8" s="45" t="s">
        <v>595</v>
      </c>
      <c r="G8" s="45" t="s">
        <v>595</v>
      </c>
      <c r="H8" s="45"/>
      <c r="I8" s="36" t="s">
        <v>434</v>
      </c>
    </row>
    <row r="9" spans="1:9" ht="15" customHeight="1">
      <c r="A9" s="36" t="s">
        <v>415</v>
      </c>
      <c r="B9" s="36" t="s">
        <v>574</v>
      </c>
      <c r="C9" s="36" t="s">
        <v>195</v>
      </c>
      <c r="D9" s="36" t="s">
        <v>365</v>
      </c>
      <c r="E9" s="36" t="s">
        <v>514</v>
      </c>
      <c r="F9" s="45" t="s">
        <v>595</v>
      </c>
      <c r="G9" s="45" t="s">
        <v>177</v>
      </c>
      <c r="H9" s="45"/>
      <c r="I9" s="36" t="s">
        <v>434</v>
      </c>
    </row>
    <row r="10" spans="1:9" ht="15" customHeight="1">
      <c r="A10" s="36" t="s">
        <v>416</v>
      </c>
      <c r="B10" s="36" t="s">
        <v>226</v>
      </c>
      <c r="C10" s="36" t="s">
        <v>198</v>
      </c>
      <c r="D10" s="36" t="s">
        <v>365</v>
      </c>
      <c r="E10" s="36" t="s">
        <v>514</v>
      </c>
      <c r="F10" s="45" t="s">
        <v>595</v>
      </c>
      <c r="G10" s="36" t="s">
        <v>176</v>
      </c>
      <c r="I10" s="36" t="s">
        <v>434</v>
      </c>
    </row>
    <row r="11" spans="1:10" ht="15" customHeight="1">
      <c r="A11" s="36" t="s">
        <v>417</v>
      </c>
      <c r="B11" s="36" t="s">
        <v>227</v>
      </c>
      <c r="C11" s="36" t="s">
        <v>382</v>
      </c>
      <c r="D11" s="80"/>
      <c r="I11" s="62" t="s">
        <v>275</v>
      </c>
      <c r="J11" s="62"/>
    </row>
    <row r="12" spans="1:10" ht="15" customHeight="1">
      <c r="A12" s="36" t="s">
        <v>418</v>
      </c>
      <c r="B12" s="36" t="s">
        <v>228</v>
      </c>
      <c r="C12" s="36" t="s">
        <v>383</v>
      </c>
      <c r="D12" s="80"/>
      <c r="I12" s="62" t="s">
        <v>275</v>
      </c>
      <c r="J12" s="62"/>
    </row>
    <row r="13" spans="1:10" ht="15" customHeight="1">
      <c r="A13" s="36" t="s">
        <v>506</v>
      </c>
      <c r="B13" s="36" t="s">
        <v>224</v>
      </c>
      <c r="C13" s="36" t="s">
        <v>384</v>
      </c>
      <c r="D13" s="80"/>
      <c r="I13" s="62" t="s">
        <v>275</v>
      </c>
      <c r="J13" s="62"/>
    </row>
    <row r="14" spans="1:10" ht="15" customHeight="1">
      <c r="A14" s="36" t="s">
        <v>651</v>
      </c>
      <c r="B14" s="36" t="s">
        <v>234</v>
      </c>
      <c r="C14" s="36" t="s">
        <v>377</v>
      </c>
      <c r="D14" s="80">
        <v>1903</v>
      </c>
      <c r="I14" s="62" t="s">
        <v>275</v>
      </c>
      <c r="J14" s="62"/>
    </row>
    <row r="15" spans="1:10" ht="15" customHeight="1">
      <c r="A15" s="36" t="s">
        <v>257</v>
      </c>
      <c r="B15" s="36" t="s">
        <v>550</v>
      </c>
      <c r="C15" s="36" t="s">
        <v>378</v>
      </c>
      <c r="D15" s="80"/>
      <c r="I15" s="62" t="s">
        <v>275</v>
      </c>
      <c r="J15" s="62"/>
    </row>
    <row r="16" spans="1:10" ht="15" customHeight="1">
      <c r="A16" s="36" t="s">
        <v>258</v>
      </c>
      <c r="B16" s="36" t="s">
        <v>541</v>
      </c>
      <c r="C16" s="36" t="s">
        <v>286</v>
      </c>
      <c r="D16" s="80"/>
      <c r="I16" s="62" t="s">
        <v>275</v>
      </c>
      <c r="J16" s="62"/>
    </row>
    <row r="17" spans="1:10" ht="15" customHeight="1">
      <c r="A17" s="36" t="s">
        <v>363</v>
      </c>
      <c r="B17" s="36" t="s">
        <v>669</v>
      </c>
      <c r="C17" s="36" t="s">
        <v>287</v>
      </c>
      <c r="D17" s="80"/>
      <c r="I17" s="62" t="s">
        <v>275</v>
      </c>
      <c r="J17" s="62"/>
    </row>
    <row r="18" spans="1:9" ht="15" customHeight="1">
      <c r="A18" s="36" t="s">
        <v>535</v>
      </c>
      <c r="B18" s="36" t="s">
        <v>757</v>
      </c>
      <c r="C18" s="36" t="s">
        <v>288</v>
      </c>
      <c r="D18" s="80"/>
      <c r="E18" s="36" t="s">
        <v>514</v>
      </c>
      <c r="H18" s="36" t="s">
        <v>318</v>
      </c>
      <c r="I18" s="36" t="s">
        <v>434</v>
      </c>
    </row>
    <row r="19" spans="1:9" ht="15" customHeight="1">
      <c r="A19" s="36" t="s">
        <v>536</v>
      </c>
      <c r="B19" s="36" t="s">
        <v>758</v>
      </c>
      <c r="C19" s="36" t="s">
        <v>214</v>
      </c>
      <c r="D19" s="80"/>
      <c r="E19" s="36" t="s">
        <v>514</v>
      </c>
      <c r="I19" s="36" t="s">
        <v>434</v>
      </c>
    </row>
    <row r="20" spans="1:10" ht="15" customHeight="1">
      <c r="A20" s="36" t="s">
        <v>537</v>
      </c>
      <c r="B20" s="36" t="s">
        <v>759</v>
      </c>
      <c r="C20" s="36" t="s">
        <v>215</v>
      </c>
      <c r="D20" s="81">
        <v>1462</v>
      </c>
      <c r="E20" s="36" t="s">
        <v>262</v>
      </c>
      <c r="F20" s="45" t="s">
        <v>595</v>
      </c>
      <c r="G20" s="45" t="s">
        <v>595</v>
      </c>
      <c r="I20" s="62" t="s">
        <v>275</v>
      </c>
      <c r="J20" s="62"/>
    </row>
    <row r="21" spans="1:10" ht="15" customHeight="1">
      <c r="A21" s="36" t="s">
        <v>670</v>
      </c>
      <c r="B21" s="36" t="s">
        <v>759</v>
      </c>
      <c r="C21" s="36" t="s">
        <v>216</v>
      </c>
      <c r="D21" s="81">
        <v>1828</v>
      </c>
      <c r="E21" s="36" t="s">
        <v>262</v>
      </c>
      <c r="F21" s="45" t="s">
        <v>595</v>
      </c>
      <c r="G21" s="45" t="s">
        <v>595</v>
      </c>
      <c r="H21" s="5"/>
      <c r="I21" s="62" t="s">
        <v>275</v>
      </c>
      <c r="J21" s="62"/>
    </row>
    <row r="22" spans="1:9" ht="15" customHeight="1">
      <c r="A22" s="36" t="s">
        <v>671</v>
      </c>
      <c r="B22" s="36" t="s">
        <v>323</v>
      </c>
      <c r="C22" s="36" t="s">
        <v>217</v>
      </c>
      <c r="E22" s="36" t="s">
        <v>367</v>
      </c>
      <c r="F22" s="36" t="s">
        <v>317</v>
      </c>
      <c r="G22" s="36" t="s">
        <v>176</v>
      </c>
      <c r="H22" s="36" t="s">
        <v>316</v>
      </c>
      <c r="I22" s="36" t="s">
        <v>434</v>
      </c>
    </row>
    <row r="23" spans="1:9" ht="15" customHeight="1">
      <c r="A23" s="36" t="s">
        <v>672</v>
      </c>
      <c r="B23" s="36" t="s">
        <v>743</v>
      </c>
      <c r="C23" s="36" t="s">
        <v>218</v>
      </c>
      <c r="E23" s="36" t="s">
        <v>367</v>
      </c>
      <c r="F23" s="36" t="s">
        <v>223</v>
      </c>
      <c r="G23" s="36" t="s">
        <v>176</v>
      </c>
      <c r="H23" s="36" t="s">
        <v>112</v>
      </c>
      <c r="I23" s="36" t="s">
        <v>434</v>
      </c>
    </row>
    <row r="24" spans="1:10" ht="15" customHeight="1">
      <c r="A24" s="36" t="s">
        <v>673</v>
      </c>
      <c r="B24" s="36" t="s">
        <v>443</v>
      </c>
      <c r="C24" s="36" t="s">
        <v>219</v>
      </c>
      <c r="E24" s="36" t="s">
        <v>588</v>
      </c>
      <c r="F24" s="36" t="s">
        <v>376</v>
      </c>
      <c r="G24" s="36" t="s">
        <v>176</v>
      </c>
      <c r="H24" s="36" t="s">
        <v>435</v>
      </c>
      <c r="I24" s="36" t="s">
        <v>434</v>
      </c>
      <c r="J24" s="110" t="s">
        <v>266</v>
      </c>
    </row>
    <row r="25" spans="1:9" ht="15" customHeight="1">
      <c r="A25" s="36" t="s">
        <v>413</v>
      </c>
      <c r="B25" s="36" t="s">
        <v>643</v>
      </c>
      <c r="C25" s="36" t="s">
        <v>220</v>
      </c>
      <c r="I25" s="36" t="s">
        <v>434</v>
      </c>
    </row>
    <row r="26" spans="1:9" ht="15" customHeight="1">
      <c r="A26" s="36" t="s">
        <v>293</v>
      </c>
      <c r="B26" s="36" t="s">
        <v>501</v>
      </c>
      <c r="C26" s="36" t="s">
        <v>221</v>
      </c>
      <c r="I26" s="36" t="s">
        <v>434</v>
      </c>
    </row>
    <row r="27" ht="15" customHeight="1"/>
    <row r="28" ht="15" customHeight="1">
      <c r="E28" s="36" t="s">
        <v>319</v>
      </c>
    </row>
    <row r="29" ht="15" customHeight="1"/>
    <row r="30" ht="15" customHeight="1"/>
    <row r="31" ht="15" customHeight="1"/>
    <row r="32" ht="15" customHeight="1"/>
    <row r="33" ht="15" customHeight="1">
      <c r="A33" s="167" t="s">
        <v>704</v>
      </c>
    </row>
    <row r="34" ht="15" customHeight="1"/>
    <row r="35" spans="1:7" ht="15" customHeight="1">
      <c r="A35" s="36" t="s">
        <v>691</v>
      </c>
      <c r="C35" s="36" t="s">
        <v>488</v>
      </c>
      <c r="F35" s="102">
        <v>94114901</v>
      </c>
      <c r="G35" s="36" t="s">
        <v>447</v>
      </c>
    </row>
    <row r="36" spans="5:6" ht="15" customHeight="1">
      <c r="E36" s="45" t="s">
        <v>251</v>
      </c>
      <c r="F36" s="102">
        <v>9405356</v>
      </c>
    </row>
    <row r="37" spans="5:8" ht="16.5" customHeight="1">
      <c r="E37" s="45" t="s">
        <v>181</v>
      </c>
      <c r="F37" s="101">
        <v>9.993482328584715</v>
      </c>
      <c r="H37" s="36">
        <f>100*7308220/94114901</f>
        <v>7.765210314570697</v>
      </c>
    </row>
    <row r="39" spans="1:7" ht="13.5" customHeight="1">
      <c r="A39" s="36" t="s">
        <v>690</v>
      </c>
      <c r="E39" s="45" t="s">
        <v>187</v>
      </c>
      <c r="F39" s="102">
        <v>7308220</v>
      </c>
      <c r="G39" s="110" t="s">
        <v>298</v>
      </c>
    </row>
    <row r="41" spans="1:7" ht="15.75" customHeight="1">
      <c r="A41" s="103" t="s">
        <v>173</v>
      </c>
      <c r="E41" s="45" t="s">
        <v>487</v>
      </c>
      <c r="F41" s="108">
        <v>2761108</v>
      </c>
      <c r="G41" s="110" t="s">
        <v>188</v>
      </c>
    </row>
    <row r="42" spans="1:7" ht="15.75" customHeight="1">
      <c r="A42" s="103" t="s">
        <v>174</v>
      </c>
      <c r="E42" s="45" t="s">
        <v>765</v>
      </c>
      <c r="F42" s="108">
        <v>2761108</v>
      </c>
      <c r="G42" s="110" t="s">
        <v>213</v>
      </c>
    </row>
    <row r="43" spans="1:6" ht="15.75" customHeight="1">
      <c r="A43" s="103" t="s">
        <v>153</v>
      </c>
      <c r="E43" s="45" t="s">
        <v>764</v>
      </c>
      <c r="F43" s="109">
        <v>3221565</v>
      </c>
    </row>
    <row r="44" ht="15" customHeight="1"/>
    <row r="45" spans="4:6" ht="15" customHeight="1">
      <c r="D45" s="104" t="s">
        <v>665</v>
      </c>
      <c r="E45" s="104"/>
      <c r="F45" s="45" t="s">
        <v>533</v>
      </c>
    </row>
    <row r="46" spans="1:7" ht="15" customHeight="1">
      <c r="A46" s="36" t="s">
        <v>666</v>
      </c>
      <c r="D46" s="48" t="s">
        <v>403</v>
      </c>
      <c r="E46" s="48"/>
      <c r="F46" s="107">
        <v>1373</v>
      </c>
      <c r="G46" s="36" t="s">
        <v>440</v>
      </c>
    </row>
    <row r="47" spans="4:6" ht="15" customHeight="1">
      <c r="D47" s="48"/>
      <c r="E47" s="48" t="s">
        <v>404</v>
      </c>
      <c r="F47" s="107">
        <v>886</v>
      </c>
    </row>
    <row r="48" spans="4:6" ht="15" customHeight="1">
      <c r="D48" s="48"/>
      <c r="E48" s="48" t="s">
        <v>405</v>
      </c>
      <c r="F48" s="107">
        <v>487</v>
      </c>
    </row>
    <row r="49" spans="4:7" ht="15" customHeight="1">
      <c r="D49" s="48" t="s">
        <v>279</v>
      </c>
      <c r="E49" s="48"/>
      <c r="F49" s="107">
        <v>501</v>
      </c>
      <c r="G49" s="36" t="s">
        <v>441</v>
      </c>
    </row>
    <row r="50" spans="4:6" ht="15" customHeight="1">
      <c r="D50" s="48" t="s">
        <v>280</v>
      </c>
      <c r="E50" s="48"/>
      <c r="F50" s="107"/>
    </row>
    <row r="51" spans="4:6" ht="15" customHeight="1">
      <c r="D51" s="48"/>
      <c r="E51" s="48" t="s">
        <v>281</v>
      </c>
      <c r="F51" s="107">
        <v>1095</v>
      </c>
    </row>
    <row r="52" spans="4:7" ht="15" customHeight="1">
      <c r="D52" s="48" t="s">
        <v>282</v>
      </c>
      <c r="E52" s="48"/>
      <c r="F52" s="107">
        <v>308</v>
      </c>
      <c r="G52" s="36" t="s">
        <v>440</v>
      </c>
    </row>
    <row r="53" spans="4:6" ht="15" customHeight="1">
      <c r="D53" s="48" t="s">
        <v>406</v>
      </c>
      <c r="E53" s="48"/>
      <c r="F53" s="107">
        <v>240</v>
      </c>
    </row>
    <row r="54" spans="4:6" ht="15" customHeight="1">
      <c r="D54" s="48" t="s">
        <v>663</v>
      </c>
      <c r="E54" s="48"/>
      <c r="F54" s="107">
        <v>10493</v>
      </c>
    </row>
    <row r="55" spans="4:6" ht="15" customHeight="1">
      <c r="D55" s="48" t="s">
        <v>402</v>
      </c>
      <c r="E55" s="48"/>
      <c r="F55" s="107">
        <v>80100</v>
      </c>
    </row>
    <row r="56" spans="4:6" ht="15" customHeight="1">
      <c r="D56" s="105" t="s">
        <v>407</v>
      </c>
      <c r="E56" s="48"/>
      <c r="F56" s="107">
        <v>738</v>
      </c>
    </row>
    <row r="57" spans="4:6" ht="15" customHeight="1">
      <c r="D57" s="48"/>
      <c r="E57" s="106" t="s">
        <v>534</v>
      </c>
      <c r="F57" s="107">
        <v>93200</v>
      </c>
    </row>
    <row r="58" spans="4:7" ht="15" customHeight="1">
      <c r="D58" s="48"/>
      <c r="E58" s="106" t="s">
        <v>554</v>
      </c>
      <c r="F58" s="107">
        <v>2422</v>
      </c>
      <c r="G58" s="36" t="s">
        <v>442</v>
      </c>
    </row>
    <row r="59" spans="4:6" ht="15" customHeight="1">
      <c r="D59" s="48"/>
      <c r="E59" s="106" t="s">
        <v>532</v>
      </c>
      <c r="F59" s="107">
        <v>93186</v>
      </c>
    </row>
    <row r="60" spans="4:6" ht="15" customHeight="1">
      <c r="D60" s="48"/>
      <c r="E60" s="106"/>
      <c r="F60" s="107"/>
    </row>
    <row r="61" spans="4:6" ht="15" customHeight="1">
      <c r="D61" s="111" t="s">
        <v>688</v>
      </c>
      <c r="E61" s="111" t="s">
        <v>689</v>
      </c>
      <c r="F61" s="111" t="s">
        <v>421</v>
      </c>
    </row>
    <row r="62" spans="1:7" ht="15" customHeight="1">
      <c r="A62" s="36" t="s">
        <v>171</v>
      </c>
      <c r="D62" s="36">
        <v>46488</v>
      </c>
      <c r="E62" s="36">
        <v>47767</v>
      </c>
      <c r="F62" s="36">
        <v>94215</v>
      </c>
      <c r="G62" s="36" t="s">
        <v>125</v>
      </c>
    </row>
    <row r="63" spans="2:8" ht="15" customHeight="1">
      <c r="B63" s="45"/>
      <c r="C63" s="45" t="s">
        <v>297</v>
      </c>
      <c r="D63" s="36">
        <v>63208</v>
      </c>
      <c r="E63" s="36">
        <v>63159</v>
      </c>
      <c r="F63" s="36">
        <v>126367</v>
      </c>
      <c r="H63" s="45" t="s">
        <v>531</v>
      </c>
    </row>
    <row r="64" spans="1:6" ht="15" customHeight="1">
      <c r="A64" s="36" t="s">
        <v>75</v>
      </c>
      <c r="F64" s="36">
        <v>93443</v>
      </c>
    </row>
    <row r="65" spans="5:6" ht="15" customHeight="1">
      <c r="E65" s="45" t="s">
        <v>126</v>
      </c>
      <c r="F65" s="36">
        <v>36012</v>
      </c>
    </row>
    <row r="66" spans="5:6" ht="15" customHeight="1">
      <c r="E66" s="45" t="s">
        <v>127</v>
      </c>
      <c r="F66" s="36">
        <v>55170</v>
      </c>
    </row>
    <row r="67" spans="5:6" ht="15" customHeight="1">
      <c r="E67" s="45" t="s">
        <v>128</v>
      </c>
      <c r="F67" s="36">
        <v>2261</v>
      </c>
    </row>
    <row r="68" ht="13.5" customHeight="1"/>
    <row r="69" ht="15" customHeight="1">
      <c r="A69" s="36" t="s">
        <v>186</v>
      </c>
    </row>
    <row r="70" ht="15" customHeight="1">
      <c r="A70" s="36" t="s">
        <v>111</v>
      </c>
    </row>
    <row r="71" spans="1:4" ht="15" customHeight="1" thickBot="1">
      <c r="A71" s="36" t="s">
        <v>64</v>
      </c>
      <c r="C71" s="45" t="s">
        <v>66</v>
      </c>
      <c r="D71" s="122">
        <v>16030267.4016</v>
      </c>
    </row>
    <row r="72" spans="3:4" ht="15" customHeight="1" thickBot="1">
      <c r="C72" s="45" t="s">
        <v>65</v>
      </c>
      <c r="D72" s="123">
        <v>18284896.419562466</v>
      </c>
    </row>
    <row r="73" ht="15" customHeight="1">
      <c r="A73" s="36" t="s">
        <v>76</v>
      </c>
    </row>
    <row r="74" ht="15" customHeight="1"/>
    <row r="75" ht="15" customHeight="1"/>
    <row r="76" ht="15" customHeight="1"/>
    <row r="77" ht="15" customHeight="1"/>
  </sheetData>
  <sheetProtection/>
  <printOptions/>
  <pageMargins left="0.7" right="0.7" top="0.75" bottom="0.75" header="0.3" footer="0.3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W86"/>
  <sheetViews>
    <sheetView zoomScale="125" zoomScaleNormal="125" zoomScalePageLayoutView="0" workbookViewId="0" topLeftCell="A1">
      <pane xSplit="10880" ySplit="4900" topLeftCell="L34" activePane="bottomRight" state="split"/>
      <selection pane="topLeft" activeCell="B1" sqref="B1"/>
      <selection pane="topRight" activeCell="O10" sqref="O10:Q10"/>
      <selection pane="bottomLeft" activeCell="B18" sqref="B18"/>
      <selection pane="bottomRight" activeCell="O46" sqref="O46"/>
    </sheetView>
  </sheetViews>
  <sheetFormatPr defaultColWidth="12.7109375" defaultRowHeight="12" customHeight="1"/>
  <cols>
    <col min="1" max="1" width="7.00390625" style="1" customWidth="1"/>
    <col min="2" max="2" width="34.00390625" style="1" customWidth="1"/>
    <col min="3" max="3" width="11.8515625" style="1" customWidth="1"/>
    <col min="4" max="4" width="15.7109375" style="1" customWidth="1"/>
    <col min="5" max="5" width="12.421875" style="1" customWidth="1"/>
    <col min="6" max="6" width="15.7109375" style="1" customWidth="1"/>
    <col min="7" max="7" width="12.00390625" style="1" customWidth="1"/>
    <col min="8" max="8" width="15.7109375" style="1" customWidth="1"/>
    <col min="9" max="9" width="11.28125" style="1" customWidth="1"/>
    <col min="10" max="10" width="15.7109375" style="1" customWidth="1"/>
    <col min="11" max="11" width="10.7109375" style="1" customWidth="1"/>
    <col min="12" max="12" width="15.7109375" style="1" customWidth="1"/>
    <col min="13" max="13" width="10.00390625" style="1" customWidth="1"/>
    <col min="14" max="14" width="15.7109375" style="1" customWidth="1"/>
    <col min="15" max="15" width="11.8515625" style="1" customWidth="1"/>
    <col min="16" max="16" width="15.7109375" style="1" customWidth="1"/>
    <col min="17" max="17" width="12.7109375" style="1" customWidth="1"/>
    <col min="18" max="18" width="4.8515625" style="31" customWidth="1"/>
    <col min="19" max="19" width="19.00390625" style="31" customWidth="1"/>
    <col min="20" max="20" width="15.140625" style="31" customWidth="1"/>
    <col min="21" max="16384" width="12.7109375" style="1" customWidth="1"/>
  </cols>
  <sheetData>
    <row r="1" ht="15" customHeight="1">
      <c r="B1" s="158" t="s">
        <v>135</v>
      </c>
    </row>
    <row r="2" spans="2:19" ht="15" customHeight="1">
      <c r="B2" s="1" t="s">
        <v>170</v>
      </c>
      <c r="S2" s="31" t="s">
        <v>141</v>
      </c>
    </row>
    <row r="3" spans="2:19" ht="15" customHeight="1">
      <c r="B3" s="1" t="s">
        <v>80</v>
      </c>
      <c r="S3" s="31" t="s">
        <v>340</v>
      </c>
    </row>
    <row r="4" spans="2:19" ht="15" customHeight="1">
      <c r="B4" s="1" t="s">
        <v>209</v>
      </c>
      <c r="S4" s="31" t="s">
        <v>78</v>
      </c>
    </row>
    <row r="5" spans="2:19" ht="15" customHeight="1">
      <c r="B5" s="1" t="s">
        <v>723</v>
      </c>
      <c r="S5" s="31" t="s">
        <v>206</v>
      </c>
    </row>
    <row r="6" spans="2:19" ht="15" customHeight="1">
      <c r="B6" s="1" t="s">
        <v>722</v>
      </c>
      <c r="S6" s="31" t="s">
        <v>197</v>
      </c>
    </row>
    <row r="7" ht="15" customHeight="1">
      <c r="S7" s="31" t="s">
        <v>145</v>
      </c>
    </row>
    <row r="8" spans="3:20" ht="15" customHeight="1" thickBot="1">
      <c r="C8" s="31" t="s">
        <v>636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S8" s="31" t="s">
        <v>77</v>
      </c>
      <c r="T8" s="154"/>
    </row>
    <row r="9" spans="2:20" s="31" customFormat="1" ht="15" customHeight="1" thickBot="1">
      <c r="B9" s="1"/>
      <c r="C9" s="74" t="s">
        <v>264</v>
      </c>
      <c r="D9" s="75"/>
      <c r="E9" s="31" t="s">
        <v>265</v>
      </c>
      <c r="G9" s="74" t="s">
        <v>373</v>
      </c>
      <c r="H9" s="75"/>
      <c r="I9" s="31" t="s">
        <v>190</v>
      </c>
      <c r="K9" s="74" t="s">
        <v>191</v>
      </c>
      <c r="L9" s="75"/>
      <c r="M9" s="31" t="s">
        <v>192</v>
      </c>
      <c r="O9" s="72" t="s">
        <v>571</v>
      </c>
      <c r="P9" s="126"/>
      <c r="Q9" s="73"/>
      <c r="R9" s="154"/>
      <c r="S9" s="154"/>
      <c r="T9" s="154"/>
    </row>
    <row r="10" spans="1:20" ht="15" customHeight="1">
      <c r="A10" s="1" t="s">
        <v>342</v>
      </c>
      <c r="C10" s="1" t="s">
        <v>326</v>
      </c>
      <c r="D10" s="1" t="s">
        <v>263</v>
      </c>
      <c r="E10" s="1" t="s">
        <v>326</v>
      </c>
      <c r="F10" s="1" t="s">
        <v>263</v>
      </c>
      <c r="G10" s="1" t="s">
        <v>326</v>
      </c>
      <c r="H10" s="1" t="s">
        <v>263</v>
      </c>
      <c r="I10" s="1" t="s">
        <v>326</v>
      </c>
      <c r="J10" s="1" t="s">
        <v>263</v>
      </c>
      <c r="K10" s="1" t="s">
        <v>326</v>
      </c>
      <c r="L10" s="1" t="s">
        <v>263</v>
      </c>
      <c r="M10" s="1" t="s">
        <v>326</v>
      </c>
      <c r="N10" s="1" t="s">
        <v>263</v>
      </c>
      <c r="O10" s="1" t="s">
        <v>326</v>
      </c>
      <c r="P10" s="1" t="s">
        <v>263</v>
      </c>
      <c r="Q10" s="1" t="s">
        <v>431</v>
      </c>
      <c r="R10" s="154"/>
      <c r="S10" s="156" t="s">
        <v>350</v>
      </c>
      <c r="T10" s="154"/>
    </row>
    <row r="11" spans="1:20" ht="15" customHeight="1">
      <c r="A11" s="1" t="s">
        <v>343</v>
      </c>
      <c r="B11" s="155" t="s">
        <v>167</v>
      </c>
      <c r="C11" s="6" t="s">
        <v>348</v>
      </c>
      <c r="D11" s="6" t="s">
        <v>349</v>
      </c>
      <c r="E11" s="6" t="s">
        <v>718</v>
      </c>
      <c r="F11" s="6" t="s">
        <v>719</v>
      </c>
      <c r="G11" s="6" t="s">
        <v>720</v>
      </c>
      <c r="H11" s="6" t="s">
        <v>448</v>
      </c>
      <c r="I11" s="6" t="s">
        <v>312</v>
      </c>
      <c r="J11" s="6" t="s">
        <v>313</v>
      </c>
      <c r="K11" s="6" t="s">
        <v>314</v>
      </c>
      <c r="L11" s="6" t="s">
        <v>315</v>
      </c>
      <c r="M11" s="30" t="s">
        <v>632</v>
      </c>
      <c r="N11" s="30" t="s">
        <v>633</v>
      </c>
      <c r="O11" s="30" t="s">
        <v>634</v>
      </c>
      <c r="P11" s="30" t="s">
        <v>635</v>
      </c>
      <c r="Q11" s="9" t="s">
        <v>432</v>
      </c>
      <c r="R11" s="154"/>
      <c r="S11" s="157" t="s">
        <v>351</v>
      </c>
      <c r="T11" s="154"/>
    </row>
    <row r="12" spans="1:20" ht="15" customHeight="1">
      <c r="A12" s="1">
        <v>1</v>
      </c>
      <c r="B12" s="1" t="s">
        <v>740</v>
      </c>
      <c r="C12" s="5">
        <v>0</v>
      </c>
      <c r="D12" s="5">
        <v>0</v>
      </c>
      <c r="E12" s="5">
        <v>0</v>
      </c>
      <c r="F12" s="5">
        <v>0</v>
      </c>
      <c r="G12" s="5">
        <v>12</v>
      </c>
      <c r="H12" s="5">
        <v>117600</v>
      </c>
      <c r="I12" s="5">
        <v>52</v>
      </c>
      <c r="J12" s="5">
        <v>772752</v>
      </c>
      <c r="K12" s="5">
        <v>2</v>
      </c>
      <c r="L12" s="5">
        <v>46120</v>
      </c>
      <c r="M12" s="5">
        <v>0</v>
      </c>
      <c r="N12" s="5">
        <v>0</v>
      </c>
      <c r="O12" s="5">
        <v>66</v>
      </c>
      <c r="P12" s="5">
        <v>936472</v>
      </c>
      <c r="Q12" s="128">
        <f>P12/O12</f>
        <v>14188.969696969696</v>
      </c>
      <c r="R12" s="154"/>
      <c r="S12" s="31" t="s">
        <v>166</v>
      </c>
      <c r="T12" s="154"/>
    </row>
    <row r="13" spans="1:20" ht="15" customHeight="1">
      <c r="A13" s="1">
        <v>2</v>
      </c>
      <c r="B13" s="1" t="s">
        <v>741</v>
      </c>
      <c r="C13" s="5">
        <v>65</v>
      </c>
      <c r="D13" s="5">
        <v>101289</v>
      </c>
      <c r="E13" s="5">
        <v>45</v>
      </c>
      <c r="F13" s="5">
        <v>151062</v>
      </c>
      <c r="G13" s="5">
        <v>17</v>
      </c>
      <c r="H13" s="5">
        <v>118060</v>
      </c>
      <c r="I13" s="5">
        <v>2</v>
      </c>
      <c r="J13" s="5">
        <v>29400</v>
      </c>
      <c r="K13" s="5">
        <v>0</v>
      </c>
      <c r="L13" s="5">
        <v>0</v>
      </c>
      <c r="M13" s="5">
        <v>0</v>
      </c>
      <c r="N13" s="5">
        <v>0</v>
      </c>
      <c r="O13" s="5">
        <v>129</v>
      </c>
      <c r="P13" s="5">
        <v>399811</v>
      </c>
      <c r="Q13" s="127">
        <f aca="true" t="shared" si="0" ref="Q13:Q41">P13/O13</f>
        <v>3099.31007751938</v>
      </c>
      <c r="R13" s="154"/>
      <c r="S13" s="31" t="s">
        <v>166</v>
      </c>
      <c r="T13" s="154"/>
    </row>
    <row r="14" spans="1:20" ht="15" customHeight="1">
      <c r="A14" s="1">
        <v>3</v>
      </c>
      <c r="B14" s="1" t="s">
        <v>742</v>
      </c>
      <c r="C14" s="5">
        <v>26</v>
      </c>
      <c r="D14" s="5">
        <v>43668</v>
      </c>
      <c r="E14" s="5">
        <v>10</v>
      </c>
      <c r="F14" s="5">
        <v>36424</v>
      </c>
      <c r="G14" s="5">
        <v>1</v>
      </c>
      <c r="H14" s="5">
        <v>9638</v>
      </c>
      <c r="I14" s="5">
        <v>1</v>
      </c>
      <c r="J14" s="5">
        <v>13230</v>
      </c>
      <c r="K14" s="5">
        <v>0</v>
      </c>
      <c r="L14" s="5">
        <v>0</v>
      </c>
      <c r="M14" s="5">
        <v>0</v>
      </c>
      <c r="N14" s="5">
        <v>0</v>
      </c>
      <c r="O14" s="5">
        <v>38</v>
      </c>
      <c r="P14" s="5">
        <v>102960</v>
      </c>
      <c r="Q14" s="127">
        <f t="shared" si="0"/>
        <v>2709.4736842105262</v>
      </c>
      <c r="R14" s="154"/>
      <c r="S14" s="31" t="s">
        <v>166</v>
      </c>
      <c r="T14" s="154"/>
    </row>
    <row r="15" spans="1:20" ht="15" customHeight="1">
      <c r="A15" s="1">
        <v>4</v>
      </c>
      <c r="B15" s="1" t="s">
        <v>715</v>
      </c>
      <c r="C15" s="5">
        <v>7</v>
      </c>
      <c r="D15" s="5">
        <v>12378</v>
      </c>
      <c r="E15" s="5">
        <v>18</v>
      </c>
      <c r="F15" s="5">
        <v>52976</v>
      </c>
      <c r="G15" s="5">
        <v>4</v>
      </c>
      <c r="H15" s="5">
        <v>29070</v>
      </c>
      <c r="I15" s="5">
        <v>1</v>
      </c>
      <c r="J15" s="5">
        <v>17640</v>
      </c>
      <c r="K15" s="5">
        <v>0</v>
      </c>
      <c r="L15" s="5">
        <v>0</v>
      </c>
      <c r="M15" s="5">
        <v>0</v>
      </c>
      <c r="N15" s="5">
        <v>0</v>
      </c>
      <c r="O15" s="5">
        <v>30</v>
      </c>
      <c r="P15" s="5">
        <v>112064</v>
      </c>
      <c r="Q15" s="127">
        <f t="shared" si="0"/>
        <v>3735.4666666666667</v>
      </c>
      <c r="R15" s="154"/>
      <c r="S15" s="31" t="s">
        <v>166</v>
      </c>
      <c r="T15" s="154"/>
    </row>
    <row r="16" spans="1:20" ht="15" customHeight="1">
      <c r="A16" s="1">
        <v>5</v>
      </c>
      <c r="B16" s="1" t="s">
        <v>344</v>
      </c>
      <c r="C16" s="5">
        <v>28</v>
      </c>
      <c r="D16" s="5">
        <v>42508</v>
      </c>
      <c r="E16" s="5">
        <v>19</v>
      </c>
      <c r="F16" s="5">
        <v>59950</v>
      </c>
      <c r="G16" s="5">
        <v>3</v>
      </c>
      <c r="H16" s="5">
        <v>20760</v>
      </c>
      <c r="I16" s="5">
        <v>1</v>
      </c>
      <c r="J16" s="5">
        <v>11800</v>
      </c>
      <c r="K16" s="5">
        <v>1</v>
      </c>
      <c r="L16" s="5">
        <v>21640</v>
      </c>
      <c r="M16" s="5">
        <v>0</v>
      </c>
      <c r="N16" s="5">
        <v>0</v>
      </c>
      <c r="O16" s="5">
        <v>52</v>
      </c>
      <c r="P16" s="5">
        <v>156658</v>
      </c>
      <c r="Q16" s="127">
        <f t="shared" si="0"/>
        <v>3012.653846153846</v>
      </c>
      <c r="R16" s="154"/>
      <c r="S16" s="31" t="s">
        <v>166</v>
      </c>
      <c r="T16" s="154"/>
    </row>
    <row r="17" spans="1:20" ht="15" customHeight="1">
      <c r="A17" s="1">
        <v>6</v>
      </c>
      <c r="B17" s="1" t="s">
        <v>744</v>
      </c>
      <c r="C17" s="5">
        <v>873</v>
      </c>
      <c r="D17" s="5">
        <v>1285345</v>
      </c>
      <c r="E17" s="5">
        <v>754</v>
      </c>
      <c r="F17" s="5">
        <v>2126910</v>
      </c>
      <c r="G17" s="5">
        <v>91</v>
      </c>
      <c r="H17" s="5">
        <v>600950</v>
      </c>
      <c r="I17" s="5">
        <v>8</v>
      </c>
      <c r="J17" s="5">
        <v>105450</v>
      </c>
      <c r="K17" s="5">
        <v>0</v>
      </c>
      <c r="L17" s="5">
        <v>0</v>
      </c>
      <c r="M17" s="5">
        <v>0</v>
      </c>
      <c r="N17" s="5">
        <v>0</v>
      </c>
      <c r="O17" s="5">
        <v>1726</v>
      </c>
      <c r="P17" s="5">
        <v>4118655</v>
      </c>
      <c r="Q17" s="127">
        <f t="shared" si="0"/>
        <v>2386.242757821553</v>
      </c>
      <c r="R17" s="154"/>
      <c r="S17" s="31" t="s">
        <v>207</v>
      </c>
      <c r="T17" s="154"/>
    </row>
    <row r="18" spans="1:20" ht="15" customHeight="1">
      <c r="A18" s="1">
        <v>7</v>
      </c>
      <c r="B18" s="1" t="s">
        <v>745</v>
      </c>
      <c r="C18" s="5">
        <v>405</v>
      </c>
      <c r="D18" s="5">
        <v>569794</v>
      </c>
      <c r="E18" s="5">
        <v>118</v>
      </c>
      <c r="F18" s="5">
        <v>359134</v>
      </c>
      <c r="G18" s="5">
        <v>7</v>
      </c>
      <c r="H18" s="5">
        <v>47638</v>
      </c>
      <c r="I18" s="5">
        <v>1</v>
      </c>
      <c r="J18" s="5">
        <v>12250</v>
      </c>
      <c r="K18" s="5">
        <v>1</v>
      </c>
      <c r="L18" s="5">
        <v>21750</v>
      </c>
      <c r="M18" s="5">
        <v>0</v>
      </c>
      <c r="N18" s="5">
        <v>0</v>
      </c>
      <c r="O18" s="5">
        <v>532</v>
      </c>
      <c r="P18" s="5">
        <v>1010566</v>
      </c>
      <c r="Q18" s="127">
        <f t="shared" si="0"/>
        <v>1899.5601503759399</v>
      </c>
      <c r="R18" s="154"/>
      <c r="S18" s="31" t="s">
        <v>207</v>
      </c>
      <c r="T18" s="154"/>
    </row>
    <row r="19" spans="1:20" ht="15" customHeight="1">
      <c r="A19" s="1">
        <v>8</v>
      </c>
      <c r="B19" s="1" t="s">
        <v>121</v>
      </c>
      <c r="C19" s="5">
        <v>54</v>
      </c>
      <c r="D19" s="5">
        <v>82486</v>
      </c>
      <c r="E19" s="5">
        <v>199</v>
      </c>
      <c r="F19" s="5">
        <v>704434</v>
      </c>
      <c r="G19" s="5">
        <v>132</v>
      </c>
      <c r="H19" s="5">
        <v>870928</v>
      </c>
      <c r="I19" s="5">
        <v>39</v>
      </c>
      <c r="J19" s="5">
        <v>466864</v>
      </c>
      <c r="K19" s="5">
        <v>20</v>
      </c>
      <c r="L19" s="5">
        <v>590716</v>
      </c>
      <c r="M19" s="5">
        <v>8</v>
      </c>
      <c r="N19" s="5">
        <v>553623</v>
      </c>
      <c r="O19" s="5">
        <v>452</v>
      </c>
      <c r="P19" s="5">
        <v>3269051</v>
      </c>
      <c r="Q19" s="128">
        <f t="shared" si="0"/>
        <v>7232.41371681416</v>
      </c>
      <c r="R19" s="154"/>
      <c r="S19" s="31" t="s">
        <v>166</v>
      </c>
      <c r="T19" s="154"/>
    </row>
    <row r="20" spans="1:20" ht="15" customHeight="1">
      <c r="A20" s="1">
        <v>9</v>
      </c>
      <c r="B20" s="1" t="s">
        <v>693</v>
      </c>
      <c r="C20" s="5">
        <v>23391</v>
      </c>
      <c r="D20" s="5">
        <v>33896542</v>
      </c>
      <c r="E20" s="5">
        <v>6316</v>
      </c>
      <c r="F20" s="5">
        <v>17865780</v>
      </c>
      <c r="G20" s="5">
        <v>837</v>
      </c>
      <c r="H20" s="5">
        <v>5005569</v>
      </c>
      <c r="I20" s="5">
        <v>39</v>
      </c>
      <c r="J20" s="5">
        <v>588810</v>
      </c>
      <c r="K20" s="5">
        <v>3</v>
      </c>
      <c r="L20" s="5">
        <v>75181</v>
      </c>
      <c r="M20" s="5">
        <v>1</v>
      </c>
      <c r="N20" s="5">
        <v>60000</v>
      </c>
      <c r="O20" s="5">
        <v>30587</v>
      </c>
      <c r="P20" s="5">
        <v>57491882</v>
      </c>
      <c r="Q20" s="127">
        <f t="shared" si="0"/>
        <v>1879.6182038120771</v>
      </c>
      <c r="R20" s="154"/>
      <c r="S20" s="31" t="s">
        <v>341</v>
      </c>
      <c r="T20" s="154"/>
    </row>
    <row r="21" spans="1:20" ht="15" customHeight="1">
      <c r="A21" s="1">
        <v>10</v>
      </c>
      <c r="B21" s="1" t="s">
        <v>563</v>
      </c>
      <c r="C21" s="5">
        <v>2222</v>
      </c>
      <c r="D21" s="5">
        <v>3250950</v>
      </c>
      <c r="E21" s="5">
        <v>1160</v>
      </c>
      <c r="F21" s="5">
        <v>3134190</v>
      </c>
      <c r="G21" s="5">
        <v>101</v>
      </c>
      <c r="H21" s="5">
        <v>697345</v>
      </c>
      <c r="I21" s="5">
        <v>14</v>
      </c>
      <c r="J21" s="5">
        <v>163930</v>
      </c>
      <c r="K21" s="5">
        <v>1</v>
      </c>
      <c r="L21" s="5">
        <v>27712</v>
      </c>
      <c r="M21" s="5">
        <v>0</v>
      </c>
      <c r="N21" s="5">
        <v>0</v>
      </c>
      <c r="O21" s="5">
        <v>3498</v>
      </c>
      <c r="P21" s="5">
        <v>7274127</v>
      </c>
      <c r="Q21" s="127">
        <f t="shared" si="0"/>
        <v>2079.510291595197</v>
      </c>
      <c r="R21" s="154"/>
      <c r="S21" s="31" t="s">
        <v>341</v>
      </c>
      <c r="T21" s="154"/>
    </row>
    <row r="22" spans="1:20" ht="15" customHeight="1">
      <c r="A22" s="1">
        <v>11</v>
      </c>
      <c r="B22" s="1" t="s">
        <v>578</v>
      </c>
      <c r="C22" s="5">
        <v>7451</v>
      </c>
      <c r="D22" s="5">
        <v>11387575</v>
      </c>
      <c r="E22" s="5">
        <v>1225</v>
      </c>
      <c r="F22" s="5">
        <v>3524167</v>
      </c>
      <c r="G22" s="5">
        <v>68</v>
      </c>
      <c r="H22" s="5">
        <v>457853</v>
      </c>
      <c r="I22" s="5">
        <v>86</v>
      </c>
      <c r="J22" s="5">
        <v>1041070</v>
      </c>
      <c r="K22" s="5">
        <v>7</v>
      </c>
      <c r="L22" s="5">
        <v>231636</v>
      </c>
      <c r="M22" s="5">
        <v>1</v>
      </c>
      <c r="N22" s="5">
        <v>50532</v>
      </c>
      <c r="O22" s="5">
        <v>8838</v>
      </c>
      <c r="P22" s="5">
        <v>16692833</v>
      </c>
      <c r="Q22" s="127">
        <f t="shared" si="0"/>
        <v>1888.7568454401448</v>
      </c>
      <c r="S22" s="31" t="s">
        <v>341</v>
      </c>
      <c r="T22" s="154"/>
    </row>
    <row r="23" spans="1:19" ht="15" customHeight="1">
      <c r="A23" s="1">
        <v>12</v>
      </c>
      <c r="B23" s="1" t="s">
        <v>683</v>
      </c>
      <c r="C23" s="5">
        <v>8908</v>
      </c>
      <c r="D23" s="5">
        <v>13403483</v>
      </c>
      <c r="E23" s="5">
        <v>3851</v>
      </c>
      <c r="F23" s="5">
        <v>9939141</v>
      </c>
      <c r="G23" s="5">
        <v>186</v>
      </c>
      <c r="H23" s="5">
        <v>1243245</v>
      </c>
      <c r="I23" s="5">
        <v>5</v>
      </c>
      <c r="J23" s="5">
        <v>63853</v>
      </c>
      <c r="K23" s="5">
        <v>1</v>
      </c>
      <c r="L23" s="5">
        <v>23520</v>
      </c>
      <c r="M23" s="5">
        <v>0</v>
      </c>
      <c r="N23" s="5">
        <v>0</v>
      </c>
      <c r="O23" s="5">
        <v>12951</v>
      </c>
      <c r="P23" s="5">
        <v>24673242</v>
      </c>
      <c r="Q23" s="127">
        <f t="shared" si="0"/>
        <v>1905.1225388000926</v>
      </c>
      <c r="S23" s="31" t="s">
        <v>341</v>
      </c>
    </row>
    <row r="24" spans="1:19" ht="15" customHeight="1">
      <c r="A24" s="1">
        <v>13</v>
      </c>
      <c r="B24" s="1" t="s">
        <v>684</v>
      </c>
      <c r="C24" s="5">
        <v>838</v>
      </c>
      <c r="D24" s="5">
        <v>1166980</v>
      </c>
      <c r="E24" s="5">
        <v>290</v>
      </c>
      <c r="F24" s="5">
        <v>882818</v>
      </c>
      <c r="G24" s="5">
        <v>27</v>
      </c>
      <c r="H24" s="5">
        <v>179284</v>
      </c>
      <c r="I24" s="5">
        <v>1</v>
      </c>
      <c r="J24" s="5">
        <v>17640</v>
      </c>
      <c r="K24" s="5">
        <v>0</v>
      </c>
      <c r="L24" s="5">
        <v>0</v>
      </c>
      <c r="M24" s="5">
        <v>0</v>
      </c>
      <c r="N24" s="5">
        <v>0</v>
      </c>
      <c r="O24" s="5">
        <v>1156</v>
      </c>
      <c r="P24" s="5">
        <v>2246722</v>
      </c>
      <c r="Q24" s="127">
        <f t="shared" si="0"/>
        <v>1943.5311418685121</v>
      </c>
      <c r="S24" s="31" t="s">
        <v>341</v>
      </c>
    </row>
    <row r="25" spans="1:19" ht="15" customHeight="1">
      <c r="A25" s="1">
        <v>14</v>
      </c>
      <c r="B25" s="1" t="s">
        <v>685</v>
      </c>
      <c r="C25" s="5">
        <v>2088</v>
      </c>
      <c r="D25" s="5">
        <v>2914680</v>
      </c>
      <c r="E25" s="5">
        <v>585</v>
      </c>
      <c r="F25" s="5">
        <v>1809977</v>
      </c>
      <c r="G25" s="5">
        <v>47</v>
      </c>
      <c r="H25" s="5">
        <v>297100</v>
      </c>
      <c r="I25" s="5">
        <v>3</v>
      </c>
      <c r="J25" s="5">
        <v>38300</v>
      </c>
      <c r="K25" s="5">
        <v>1</v>
      </c>
      <c r="L25" s="5">
        <v>22050</v>
      </c>
      <c r="M25" s="5">
        <v>0</v>
      </c>
      <c r="N25" s="5">
        <v>0</v>
      </c>
      <c r="O25" s="5">
        <v>2724</v>
      </c>
      <c r="P25" s="5">
        <v>5082107</v>
      </c>
      <c r="Q25" s="127">
        <f t="shared" si="0"/>
        <v>1865.678046989721</v>
      </c>
      <c r="S25" s="31" t="s">
        <v>341</v>
      </c>
    </row>
    <row r="26" spans="1:19" ht="15" customHeight="1">
      <c r="A26" s="1">
        <v>15</v>
      </c>
      <c r="B26" s="1" t="s">
        <v>469</v>
      </c>
      <c r="C26" s="5">
        <v>4721</v>
      </c>
      <c r="D26" s="5">
        <v>6522237</v>
      </c>
      <c r="E26" s="5">
        <v>1311</v>
      </c>
      <c r="F26" s="5">
        <v>3718656</v>
      </c>
      <c r="G26" s="5">
        <v>44</v>
      </c>
      <c r="H26" s="5">
        <v>309815</v>
      </c>
      <c r="I26" s="5">
        <v>4</v>
      </c>
      <c r="J26" s="5">
        <v>50179</v>
      </c>
      <c r="K26" s="5">
        <v>1</v>
      </c>
      <c r="L26" s="5">
        <v>21640</v>
      </c>
      <c r="M26" s="5">
        <v>0</v>
      </c>
      <c r="N26" s="5">
        <v>0</v>
      </c>
      <c r="O26" s="5">
        <v>6081</v>
      </c>
      <c r="P26" s="5">
        <v>10622527</v>
      </c>
      <c r="Q26" s="127">
        <f t="shared" si="0"/>
        <v>1746.838842295675</v>
      </c>
      <c r="S26" s="31" t="s">
        <v>341</v>
      </c>
    </row>
    <row r="27" spans="1:19" ht="15" customHeight="1">
      <c r="A27" s="1">
        <v>16</v>
      </c>
      <c r="B27" s="1" t="s">
        <v>580</v>
      </c>
      <c r="C27" s="5">
        <v>4153</v>
      </c>
      <c r="D27" s="5">
        <v>6927976</v>
      </c>
      <c r="E27" s="5">
        <v>3339</v>
      </c>
      <c r="F27" s="5">
        <v>9763690</v>
      </c>
      <c r="G27" s="5">
        <v>159</v>
      </c>
      <c r="H27" s="5">
        <v>1153873</v>
      </c>
      <c r="I27" s="5">
        <v>7</v>
      </c>
      <c r="J27" s="5">
        <v>97060</v>
      </c>
      <c r="K27" s="5">
        <v>1</v>
      </c>
      <c r="L27" s="5">
        <v>21640</v>
      </c>
      <c r="M27" s="5">
        <v>0</v>
      </c>
      <c r="N27" s="5">
        <v>0</v>
      </c>
      <c r="O27" s="5">
        <v>7659</v>
      </c>
      <c r="P27" s="5">
        <v>17964239</v>
      </c>
      <c r="Q27" s="127">
        <f t="shared" si="0"/>
        <v>2345.507115811464</v>
      </c>
      <c r="S27" s="31" t="s">
        <v>341</v>
      </c>
    </row>
    <row r="28" spans="1:19" ht="15" customHeight="1">
      <c r="A28" s="1">
        <v>17</v>
      </c>
      <c r="B28" s="1" t="s">
        <v>581</v>
      </c>
      <c r="C28" s="5">
        <v>809</v>
      </c>
      <c r="D28" s="5">
        <v>1168289</v>
      </c>
      <c r="E28" s="5">
        <v>593</v>
      </c>
      <c r="F28" s="5">
        <v>1865528</v>
      </c>
      <c r="G28" s="5">
        <v>92</v>
      </c>
      <c r="H28" s="5">
        <v>594535</v>
      </c>
      <c r="I28" s="5">
        <v>5</v>
      </c>
      <c r="J28" s="5">
        <v>59256</v>
      </c>
      <c r="K28" s="5">
        <v>1</v>
      </c>
      <c r="L28" s="5">
        <v>22050</v>
      </c>
      <c r="M28" s="5">
        <v>0</v>
      </c>
      <c r="N28" s="5">
        <v>0</v>
      </c>
      <c r="O28" s="5">
        <v>1500</v>
      </c>
      <c r="P28" s="5">
        <v>3709658</v>
      </c>
      <c r="Q28" s="127">
        <f t="shared" si="0"/>
        <v>2473.1053333333334</v>
      </c>
      <c r="S28" s="31" t="s">
        <v>341</v>
      </c>
    </row>
    <row r="29" spans="1:19" ht="15" customHeight="1">
      <c r="A29" s="1">
        <v>18</v>
      </c>
      <c r="B29" s="1" t="s">
        <v>582</v>
      </c>
      <c r="C29" s="5">
        <v>161</v>
      </c>
      <c r="D29" s="5">
        <v>239480</v>
      </c>
      <c r="E29" s="5">
        <v>178</v>
      </c>
      <c r="F29" s="5">
        <v>559202</v>
      </c>
      <c r="G29" s="5">
        <v>30</v>
      </c>
      <c r="H29" s="5">
        <v>205884</v>
      </c>
      <c r="I29" s="5">
        <v>2</v>
      </c>
      <c r="J29" s="5">
        <v>27440</v>
      </c>
      <c r="K29" s="5">
        <v>0</v>
      </c>
      <c r="L29" s="5">
        <v>0</v>
      </c>
      <c r="M29" s="5">
        <v>0</v>
      </c>
      <c r="N29" s="5">
        <v>0</v>
      </c>
      <c r="O29" s="5">
        <v>371</v>
      </c>
      <c r="P29" s="5">
        <v>1032006</v>
      </c>
      <c r="Q29" s="127">
        <f t="shared" si="0"/>
        <v>2781.6873315363882</v>
      </c>
      <c r="S29" s="31" t="s">
        <v>341</v>
      </c>
    </row>
    <row r="30" spans="1:19" ht="15" customHeight="1">
      <c r="A30" s="1">
        <v>19</v>
      </c>
      <c r="B30" s="1" t="s">
        <v>652</v>
      </c>
      <c r="C30" s="5">
        <v>47</v>
      </c>
      <c r="D30" s="5">
        <v>73834</v>
      </c>
      <c r="E30" s="5">
        <v>16</v>
      </c>
      <c r="F30" s="5">
        <v>49600</v>
      </c>
      <c r="G30" s="5">
        <v>2</v>
      </c>
      <c r="H30" s="5">
        <v>15190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65</v>
      </c>
      <c r="P30" s="5">
        <v>138624</v>
      </c>
      <c r="Q30" s="127">
        <f t="shared" si="0"/>
        <v>2132.6769230769232</v>
      </c>
      <c r="S30" s="31" t="s">
        <v>341</v>
      </c>
    </row>
    <row r="31" spans="1:19" ht="15" customHeight="1">
      <c r="A31" s="1">
        <v>20</v>
      </c>
      <c r="B31" s="1" t="s">
        <v>609</v>
      </c>
      <c r="C31" s="5">
        <v>304</v>
      </c>
      <c r="D31" s="5">
        <v>454052</v>
      </c>
      <c r="E31" s="5">
        <v>152</v>
      </c>
      <c r="F31" s="5">
        <v>458375</v>
      </c>
      <c r="G31" s="5">
        <v>9</v>
      </c>
      <c r="H31" s="5">
        <v>54620</v>
      </c>
      <c r="I31" s="5">
        <v>2</v>
      </c>
      <c r="J31" s="5">
        <v>30000</v>
      </c>
      <c r="K31" s="5">
        <v>0</v>
      </c>
      <c r="L31" s="5">
        <v>0</v>
      </c>
      <c r="M31" s="5">
        <v>0</v>
      </c>
      <c r="N31" s="5">
        <v>0</v>
      </c>
      <c r="O31" s="5">
        <v>467</v>
      </c>
      <c r="P31" s="5">
        <v>997047</v>
      </c>
      <c r="Q31" s="127">
        <f t="shared" si="0"/>
        <v>2135.0042826552462</v>
      </c>
      <c r="S31" s="31" t="s">
        <v>341</v>
      </c>
    </row>
    <row r="32" spans="1:19" ht="15" customHeight="1">
      <c r="A32" s="1">
        <v>21</v>
      </c>
      <c r="B32" s="1" t="s">
        <v>607</v>
      </c>
      <c r="C32" s="5">
        <v>3</v>
      </c>
      <c r="D32" s="5">
        <v>5200</v>
      </c>
      <c r="E32" s="5">
        <v>3</v>
      </c>
      <c r="F32" s="5">
        <v>10000</v>
      </c>
      <c r="G32" s="5">
        <v>1</v>
      </c>
      <c r="H32" s="5">
        <v>6000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7</v>
      </c>
      <c r="P32" s="5">
        <v>21200</v>
      </c>
      <c r="Q32" s="127">
        <f t="shared" si="0"/>
        <v>3028.5714285714284</v>
      </c>
      <c r="S32" s="31" t="s">
        <v>166</v>
      </c>
    </row>
    <row r="33" spans="1:19" ht="15" customHeight="1">
      <c r="A33" s="1">
        <v>22</v>
      </c>
      <c r="B33" s="1" t="s">
        <v>496</v>
      </c>
      <c r="C33" s="5">
        <v>5</v>
      </c>
      <c r="D33" s="5">
        <v>6750</v>
      </c>
      <c r="E33" s="5">
        <v>2</v>
      </c>
      <c r="F33" s="5">
        <v>6000</v>
      </c>
      <c r="G33" s="5">
        <v>1</v>
      </c>
      <c r="H33" s="5">
        <v>5250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8</v>
      </c>
      <c r="P33" s="5">
        <v>18000</v>
      </c>
      <c r="Q33" s="127">
        <f t="shared" si="0"/>
        <v>2250</v>
      </c>
      <c r="S33" s="31" t="s">
        <v>166</v>
      </c>
    </row>
    <row r="34" spans="1:19" ht="15" customHeight="1">
      <c r="A34" s="1">
        <v>23</v>
      </c>
      <c r="B34" s="1" t="s">
        <v>497</v>
      </c>
      <c r="C34" s="5">
        <v>8</v>
      </c>
      <c r="D34" s="5">
        <v>12000</v>
      </c>
      <c r="E34" s="5">
        <v>9</v>
      </c>
      <c r="F34" s="5">
        <v>27500</v>
      </c>
      <c r="G34" s="5">
        <v>1</v>
      </c>
      <c r="H34" s="5">
        <v>6000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18</v>
      </c>
      <c r="P34" s="5">
        <v>45500</v>
      </c>
      <c r="Q34" s="127">
        <f t="shared" si="0"/>
        <v>2527.777777777778</v>
      </c>
      <c r="S34" s="31" t="s">
        <v>166</v>
      </c>
    </row>
    <row r="35" spans="1:19" ht="15" customHeight="1">
      <c r="A35" s="1">
        <v>24</v>
      </c>
      <c r="B35" s="1" t="s">
        <v>657</v>
      </c>
      <c r="C35" s="5">
        <v>0</v>
      </c>
      <c r="D35" s="5">
        <v>856000</v>
      </c>
      <c r="E35" s="5">
        <v>0</v>
      </c>
      <c r="F35" s="5">
        <v>580800</v>
      </c>
      <c r="G35" s="5">
        <v>0</v>
      </c>
      <c r="H35" s="5">
        <v>113600</v>
      </c>
      <c r="I35" s="5">
        <v>0</v>
      </c>
      <c r="J35" s="5">
        <v>33600</v>
      </c>
      <c r="K35" s="5">
        <v>0</v>
      </c>
      <c r="L35" s="5">
        <v>10080</v>
      </c>
      <c r="M35" s="5">
        <v>0</v>
      </c>
      <c r="N35" s="5">
        <v>5920</v>
      </c>
      <c r="O35" s="5">
        <v>0</v>
      </c>
      <c r="P35" s="33">
        <v>1600000</v>
      </c>
      <c r="Q35" s="127"/>
      <c r="S35" s="31" t="s">
        <v>352</v>
      </c>
    </row>
    <row r="36" spans="1:19" ht="15" customHeight="1">
      <c r="A36" s="1">
        <v>25</v>
      </c>
      <c r="B36" s="1" t="s">
        <v>658</v>
      </c>
      <c r="C36" s="5">
        <v>645</v>
      </c>
      <c r="D36" s="5">
        <v>1156300</v>
      </c>
      <c r="E36" s="5">
        <v>120</v>
      </c>
      <c r="F36" s="5">
        <v>364300</v>
      </c>
      <c r="G36" s="5">
        <v>2</v>
      </c>
      <c r="H36" s="5">
        <v>16000</v>
      </c>
      <c r="I36" s="5">
        <v>0</v>
      </c>
      <c r="J36" s="5"/>
      <c r="K36" s="5">
        <v>0</v>
      </c>
      <c r="L36" s="5">
        <v>0</v>
      </c>
      <c r="M36" s="5">
        <v>0</v>
      </c>
      <c r="N36" s="5">
        <v>0</v>
      </c>
      <c r="O36" s="5">
        <v>767</v>
      </c>
      <c r="P36" s="5">
        <v>1536600</v>
      </c>
      <c r="Q36" s="127">
        <f t="shared" si="0"/>
        <v>2003.3898305084747</v>
      </c>
      <c r="S36" s="31" t="s">
        <v>352</v>
      </c>
    </row>
    <row r="37" spans="1:19" ht="15" customHeight="1">
      <c r="A37" s="1">
        <v>26</v>
      </c>
      <c r="B37" s="9" t="s">
        <v>659</v>
      </c>
      <c r="C37" s="10">
        <v>8563</v>
      </c>
      <c r="D37" s="10">
        <v>11030996</v>
      </c>
      <c r="E37" s="10">
        <v>2803</v>
      </c>
      <c r="F37" s="10">
        <v>7722252</v>
      </c>
      <c r="G37" s="10">
        <v>107</v>
      </c>
      <c r="H37" s="10">
        <v>632011</v>
      </c>
      <c r="I37" s="10">
        <v>9</v>
      </c>
      <c r="J37" s="10">
        <v>107313</v>
      </c>
      <c r="K37" s="10">
        <v>0</v>
      </c>
      <c r="L37" s="10">
        <v>0</v>
      </c>
      <c r="M37" s="10">
        <v>0</v>
      </c>
      <c r="N37" s="10">
        <v>0</v>
      </c>
      <c r="O37" s="10">
        <v>11482</v>
      </c>
      <c r="P37" s="10">
        <v>19492572</v>
      </c>
      <c r="Q37" s="127">
        <f t="shared" si="0"/>
        <v>1697.6634732624977</v>
      </c>
      <c r="S37" s="31" t="s">
        <v>352</v>
      </c>
    </row>
    <row r="38" spans="1:17" ht="15" customHeight="1">
      <c r="A38" s="1">
        <v>27</v>
      </c>
      <c r="B38" s="28" t="s">
        <v>573</v>
      </c>
      <c r="C38" s="5">
        <v>65775</v>
      </c>
      <c r="D38" s="5">
        <v>96610792</v>
      </c>
      <c r="E38" s="5">
        <v>23116</v>
      </c>
      <c r="F38" s="5">
        <v>65772866</v>
      </c>
      <c r="G38" s="5">
        <v>1981</v>
      </c>
      <c r="H38" s="5">
        <v>12807818</v>
      </c>
      <c r="I38" s="192">
        <f>SUM(I12:I37)</f>
        <v>282</v>
      </c>
      <c r="J38" s="192">
        <f>SUM(J12:J37)</f>
        <v>3747837</v>
      </c>
      <c r="K38" s="5">
        <v>40</v>
      </c>
      <c r="L38" s="5">
        <v>1135735</v>
      </c>
      <c r="M38" s="5">
        <v>10</v>
      </c>
      <c r="N38" s="5">
        <v>670075</v>
      </c>
      <c r="O38" s="5">
        <v>91204</v>
      </c>
      <c r="P38" s="5">
        <v>180745123</v>
      </c>
      <c r="Q38" s="127">
        <f t="shared" si="0"/>
        <v>1981.7674992324899</v>
      </c>
    </row>
    <row r="39" spans="1:19" ht="15" customHeight="1">
      <c r="A39" s="1">
        <v>28</v>
      </c>
      <c r="B39" s="28" t="s">
        <v>353</v>
      </c>
      <c r="C39" s="5">
        <f>SUM(C12:C16)+C19+SUM(C32:C34)</f>
        <v>196</v>
      </c>
      <c r="D39" s="5">
        <f aca="true" t="shared" si="1" ref="D39:P39">SUM(D12:D16)+D19+SUM(D32:D34)</f>
        <v>306279</v>
      </c>
      <c r="E39" s="5">
        <f t="shared" si="1"/>
        <v>305</v>
      </c>
      <c r="F39" s="5">
        <f t="shared" si="1"/>
        <v>1048346</v>
      </c>
      <c r="G39" s="5">
        <f t="shared" si="1"/>
        <v>172</v>
      </c>
      <c r="H39" s="5">
        <f t="shared" si="1"/>
        <v>1183306</v>
      </c>
      <c r="I39" s="5">
        <f t="shared" si="1"/>
        <v>96</v>
      </c>
      <c r="J39" s="5">
        <f t="shared" si="1"/>
        <v>1311686</v>
      </c>
      <c r="K39" s="5">
        <f t="shared" si="1"/>
        <v>23</v>
      </c>
      <c r="L39" s="5">
        <f t="shared" si="1"/>
        <v>658476</v>
      </c>
      <c r="M39" s="5">
        <f t="shared" si="1"/>
        <v>8</v>
      </c>
      <c r="N39" s="5">
        <f t="shared" si="1"/>
        <v>553623</v>
      </c>
      <c r="O39" s="5">
        <f t="shared" si="1"/>
        <v>800</v>
      </c>
      <c r="P39" s="5">
        <f t="shared" si="1"/>
        <v>5061716</v>
      </c>
      <c r="Q39" s="127">
        <f t="shared" si="0"/>
        <v>6327.145</v>
      </c>
      <c r="S39" s="31" t="s">
        <v>166</v>
      </c>
    </row>
    <row r="40" spans="1:17" ht="15" customHeight="1">
      <c r="A40" s="1">
        <v>29</v>
      </c>
      <c r="B40" s="28" t="s">
        <v>354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127"/>
    </row>
    <row r="41" spans="1:19" ht="15" customHeight="1">
      <c r="A41" s="1">
        <v>30</v>
      </c>
      <c r="B41" s="28" t="s">
        <v>355</v>
      </c>
      <c r="C41" s="5">
        <f>C38-C39</f>
        <v>65579</v>
      </c>
      <c r="D41" s="5">
        <f aca="true" t="shared" si="2" ref="D41:P41">D38-D39</f>
        <v>96304513</v>
      </c>
      <c r="E41" s="5">
        <f t="shared" si="2"/>
        <v>22811</v>
      </c>
      <c r="F41" s="5">
        <f t="shared" si="2"/>
        <v>64724520</v>
      </c>
      <c r="G41" s="5">
        <f t="shared" si="2"/>
        <v>1809</v>
      </c>
      <c r="H41" s="5">
        <f t="shared" si="2"/>
        <v>11624512</v>
      </c>
      <c r="I41" s="5">
        <f>BV86-I39</f>
        <v>186</v>
      </c>
      <c r="J41" s="5">
        <f>BW86-J39</f>
        <v>2436151</v>
      </c>
      <c r="K41" s="5">
        <f t="shared" si="2"/>
        <v>17</v>
      </c>
      <c r="L41" s="5">
        <f t="shared" si="2"/>
        <v>477259</v>
      </c>
      <c r="M41" s="5">
        <f t="shared" si="2"/>
        <v>2</v>
      </c>
      <c r="N41" s="5">
        <f t="shared" si="2"/>
        <v>116452</v>
      </c>
      <c r="O41" s="5">
        <f t="shared" si="2"/>
        <v>90404</v>
      </c>
      <c r="P41" s="5">
        <f t="shared" si="2"/>
        <v>175683407</v>
      </c>
      <c r="Q41" s="127">
        <f t="shared" si="0"/>
        <v>1943.314532542808</v>
      </c>
      <c r="S41" s="31" t="s">
        <v>352</v>
      </c>
    </row>
    <row r="42" spans="1:16" ht="15" customHeight="1">
      <c r="A42" s="1">
        <v>31</v>
      </c>
      <c r="B42" s="29" t="s">
        <v>201</v>
      </c>
      <c r="D42" s="5"/>
      <c r="E42" s="5"/>
      <c r="F42" s="5"/>
      <c r="G42" s="5"/>
      <c r="H42" s="5"/>
      <c r="I42" s="5"/>
      <c r="J42" s="5"/>
      <c r="K42" s="5"/>
      <c r="L42" s="5"/>
      <c r="N42" s="5"/>
      <c r="O42" s="159">
        <v>138701.60734524613</v>
      </c>
      <c r="P42" s="5"/>
    </row>
    <row r="43" spans="1:16" ht="15" customHeight="1">
      <c r="A43" s="1">
        <v>32</v>
      </c>
      <c r="B43" s="29" t="s">
        <v>208</v>
      </c>
      <c r="D43" s="5"/>
      <c r="E43" s="5"/>
      <c r="F43" s="5"/>
      <c r="G43" s="5"/>
      <c r="H43" s="5"/>
      <c r="I43" s="5"/>
      <c r="J43" s="5"/>
      <c r="K43" s="5"/>
      <c r="L43" s="5"/>
      <c r="N43" s="5"/>
      <c r="O43" s="159">
        <f>O42-O38</f>
        <v>47497.60734524613</v>
      </c>
      <c r="P43" s="5"/>
    </row>
    <row r="44" spans="1:16" ht="15" customHeight="1">
      <c r="A44" s="1">
        <v>33</v>
      </c>
      <c r="C44" s="5" t="s">
        <v>476</v>
      </c>
      <c r="D44" s="5"/>
      <c r="E44" s="5"/>
      <c r="F44" s="5"/>
      <c r="G44" s="5"/>
      <c r="H44" s="5"/>
      <c r="I44" s="5"/>
      <c r="J44" s="5"/>
      <c r="K44" s="5"/>
      <c r="L44" s="5">
        <f>L41/K41</f>
        <v>28074.058823529413</v>
      </c>
      <c r="M44" s="5"/>
      <c r="N44" s="5"/>
      <c r="O44" s="5"/>
      <c r="P44" s="5"/>
    </row>
    <row r="45" spans="1:16" ht="15" customHeight="1">
      <c r="A45" s="1">
        <v>34</v>
      </c>
      <c r="C45" s="5" t="s">
        <v>483</v>
      </c>
      <c r="D45" s="5"/>
      <c r="E45" s="5"/>
      <c r="F45" s="5"/>
      <c r="G45" s="5"/>
      <c r="H45" s="5"/>
      <c r="I45" s="5"/>
      <c r="J45" s="5"/>
      <c r="K45" s="5"/>
      <c r="L45" s="5"/>
      <c r="M45" s="5" t="s">
        <v>136</v>
      </c>
      <c r="N45" s="5"/>
      <c r="O45" s="5"/>
      <c r="P45" s="5"/>
    </row>
    <row r="46" spans="1:16" ht="15" customHeight="1">
      <c r="A46" s="1">
        <v>35</v>
      </c>
      <c r="C46" s="5" t="s">
        <v>484</v>
      </c>
      <c r="D46" s="5"/>
      <c r="E46" s="5"/>
      <c r="F46" s="5"/>
      <c r="G46" s="5"/>
      <c r="H46" s="5"/>
      <c r="I46" s="5"/>
      <c r="J46" s="5"/>
      <c r="K46" s="5"/>
      <c r="L46" s="5"/>
      <c r="M46" s="5" t="s">
        <v>137</v>
      </c>
      <c r="N46" s="5"/>
      <c r="O46" s="5"/>
      <c r="P46" s="5"/>
    </row>
    <row r="47" spans="1:16" ht="15" customHeight="1">
      <c r="A47" s="1">
        <v>36</v>
      </c>
      <c r="C47" s="5" t="s">
        <v>597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</row>
    <row r="48" spans="1:16" ht="15" customHeight="1">
      <c r="A48" s="1">
        <v>37</v>
      </c>
      <c r="C48" s="5" t="s">
        <v>132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1:16" ht="15" customHeight="1">
      <c r="A49" s="1">
        <v>38</v>
      </c>
      <c r="C49" s="5" t="s">
        <v>184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1:16" ht="15" customHeight="1">
      <c r="A50" s="1">
        <v>39</v>
      </c>
      <c r="C50" s="5" t="s">
        <v>156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</row>
    <row r="51" spans="1:16" ht="15" customHeight="1">
      <c r="A51" s="1">
        <v>40</v>
      </c>
      <c r="C51" s="5" t="s">
        <v>212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</row>
    <row r="52" spans="1:16" ht="15" customHeight="1">
      <c r="A52" s="1">
        <v>41</v>
      </c>
      <c r="C52" s="5" t="s">
        <v>237</v>
      </c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</row>
    <row r="53" spans="1:16" ht="15" customHeight="1">
      <c r="A53" s="1">
        <v>42</v>
      </c>
      <c r="C53" s="5" t="s">
        <v>321</v>
      </c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</row>
    <row r="54" spans="1:16" ht="15" customHeight="1">
      <c r="A54" s="1">
        <v>43</v>
      </c>
      <c r="C54" s="5" t="s">
        <v>322</v>
      </c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</row>
    <row r="55" spans="1:16" ht="15" customHeight="1">
      <c r="A55" s="1">
        <v>44</v>
      </c>
      <c r="C55" s="5" t="s">
        <v>481</v>
      </c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</row>
    <row r="56" spans="1:16" ht="15" customHeight="1">
      <c r="A56" s="1">
        <v>45</v>
      </c>
      <c r="C56" s="5" t="s">
        <v>482</v>
      </c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</row>
    <row r="57" spans="3:16" ht="15" customHeight="1"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</row>
    <row r="58" spans="3:16" ht="15" customHeight="1"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</row>
    <row r="59" spans="3:16" ht="12" customHeight="1"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</row>
    <row r="60" spans="3:16" ht="12" customHeight="1"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</row>
    <row r="61" spans="3:16" ht="12" customHeight="1"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</row>
    <row r="62" spans="3:16" ht="12" customHeight="1"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</row>
    <row r="63" spans="3:16" ht="12" customHeight="1"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</row>
    <row r="64" spans="3:16" ht="12" customHeight="1"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</row>
    <row r="65" spans="3:16" ht="12" customHeight="1"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</row>
    <row r="66" spans="3:16" ht="12" customHeight="1"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</row>
    <row r="67" spans="3:16" ht="12" customHeight="1"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</row>
    <row r="68" spans="3:16" ht="12" customHeight="1"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</row>
    <row r="69" spans="3:16" ht="12" customHeight="1"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</row>
    <row r="70" spans="3:16" ht="12" customHeight="1"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</row>
    <row r="71" spans="3:16" ht="12" customHeight="1"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</row>
    <row r="72" spans="3:16" ht="12" customHeight="1"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</row>
    <row r="86" spans="74:75" ht="12" customHeight="1">
      <c r="BV86" s="5">
        <v>282</v>
      </c>
      <c r="BW86" s="5">
        <v>3747837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39"/>
  <sheetViews>
    <sheetView zoomScale="125" zoomScaleNormal="125" zoomScalePageLayoutView="0" workbookViewId="0" topLeftCell="A2">
      <pane xSplit="8420" topLeftCell="R1" activePane="topRight" state="split"/>
      <selection pane="topLeft" activeCell="B2" sqref="B2"/>
      <selection pane="topRight" activeCell="R22" sqref="R22"/>
    </sheetView>
  </sheetViews>
  <sheetFormatPr defaultColWidth="12.7109375" defaultRowHeight="12" customHeight="1"/>
  <cols>
    <col min="1" max="1" width="25.8515625" style="48" customWidth="1"/>
    <col min="2" max="2" width="11.00390625" style="48" customWidth="1"/>
    <col min="3" max="3" width="13.421875" style="48" customWidth="1"/>
    <col min="4" max="4" width="9.140625" style="48" customWidth="1"/>
    <col min="5" max="5" width="11.421875" style="48" customWidth="1"/>
    <col min="6" max="6" width="12.7109375" style="48" customWidth="1"/>
    <col min="7" max="7" width="10.00390625" style="48" customWidth="1"/>
    <col min="8" max="8" width="9.00390625" style="48" customWidth="1"/>
    <col min="9" max="9" width="12.421875" style="48" customWidth="1"/>
    <col min="10" max="10" width="11.140625" style="48" customWidth="1"/>
    <col min="11" max="11" width="10.421875" style="48" customWidth="1"/>
    <col min="12" max="12" width="13.140625" style="48" customWidth="1"/>
    <col min="13" max="13" width="10.28125" style="48" customWidth="1"/>
    <col min="14" max="14" width="11.00390625" style="48" customWidth="1"/>
    <col min="15" max="15" width="11.7109375" style="48" customWidth="1"/>
    <col min="16" max="16" width="8.421875" style="48" customWidth="1"/>
    <col min="17" max="17" width="9.8515625" style="48" customWidth="1"/>
    <col min="18" max="18" width="12.00390625" style="48" customWidth="1"/>
    <col min="19" max="19" width="9.28125" style="48" customWidth="1"/>
    <col min="20" max="20" width="10.7109375" style="48" customWidth="1"/>
    <col min="21" max="21" width="12.421875" style="48" customWidth="1"/>
    <col min="22" max="22" width="11.00390625" style="48" customWidth="1"/>
    <col min="23" max="16384" width="12.7109375" style="48" customWidth="1"/>
  </cols>
  <sheetData>
    <row r="1" ht="15" customHeight="1">
      <c r="H1" s="195" t="s">
        <v>158</v>
      </c>
    </row>
    <row r="2" spans="2:8" ht="15" customHeight="1">
      <c r="B2" s="60" t="s">
        <v>325</v>
      </c>
      <c r="H2" s="195" t="s">
        <v>653</v>
      </c>
    </row>
    <row r="3" ht="15" customHeight="1">
      <c r="B3" s="48" t="s">
        <v>549</v>
      </c>
    </row>
    <row r="4" ht="15" customHeight="1">
      <c r="B4" s="130" t="s">
        <v>756</v>
      </c>
    </row>
    <row r="5" spans="2:22" ht="15" customHeight="1" thickBot="1"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</row>
    <row r="6" spans="2:22" ht="15" customHeight="1" thickBot="1">
      <c r="B6" s="210" t="s">
        <v>264</v>
      </c>
      <c r="C6" s="211"/>
      <c r="D6" s="212"/>
      <c r="E6" s="131" t="s">
        <v>265</v>
      </c>
      <c r="F6" s="131"/>
      <c r="G6" s="131"/>
      <c r="H6" s="210" t="s">
        <v>373</v>
      </c>
      <c r="I6" s="211"/>
      <c r="J6" s="212"/>
      <c r="K6" s="131" t="s">
        <v>190</v>
      </c>
      <c r="L6" s="131"/>
      <c r="M6" s="131"/>
      <c r="N6" s="210" t="s">
        <v>191</v>
      </c>
      <c r="O6" s="211"/>
      <c r="P6" s="212"/>
      <c r="Q6" s="131" t="s">
        <v>192</v>
      </c>
      <c r="R6" s="131"/>
      <c r="S6" s="131"/>
      <c r="T6" s="132" t="s">
        <v>571</v>
      </c>
      <c r="U6" s="213"/>
      <c r="V6" s="133"/>
    </row>
    <row r="7" spans="2:22" ht="15" customHeight="1">
      <c r="B7" s="106" t="s">
        <v>525</v>
      </c>
      <c r="C7" s="106" t="s">
        <v>746</v>
      </c>
      <c r="D7" s="106" t="s">
        <v>568</v>
      </c>
      <c r="E7" s="106" t="s">
        <v>525</v>
      </c>
      <c r="F7" s="106" t="s">
        <v>746</v>
      </c>
      <c r="G7" s="106" t="s">
        <v>568</v>
      </c>
      <c r="H7" s="106" t="s">
        <v>525</v>
      </c>
      <c r="I7" s="106" t="s">
        <v>746</v>
      </c>
      <c r="J7" s="106" t="s">
        <v>568</v>
      </c>
      <c r="K7" s="106" t="s">
        <v>525</v>
      </c>
      <c r="L7" s="106" t="s">
        <v>746</v>
      </c>
      <c r="M7" s="106" t="s">
        <v>568</v>
      </c>
      <c r="N7" s="106" t="s">
        <v>525</v>
      </c>
      <c r="O7" s="106" t="s">
        <v>746</v>
      </c>
      <c r="P7" s="106" t="s">
        <v>568</v>
      </c>
      <c r="Q7" s="106" t="s">
        <v>525</v>
      </c>
      <c r="R7" s="106" t="s">
        <v>746</v>
      </c>
      <c r="S7" s="106" t="s">
        <v>568</v>
      </c>
      <c r="T7" s="106" t="s">
        <v>525</v>
      </c>
      <c r="U7" s="106" t="s">
        <v>746</v>
      </c>
      <c r="V7" s="106" t="s">
        <v>568</v>
      </c>
    </row>
    <row r="8" spans="2:22" ht="15" customHeight="1">
      <c r="B8" s="106" t="s">
        <v>526</v>
      </c>
      <c r="C8" s="106" t="s">
        <v>747</v>
      </c>
      <c r="D8" s="106" t="s">
        <v>748</v>
      </c>
      <c r="E8" s="106" t="s">
        <v>526</v>
      </c>
      <c r="F8" s="106" t="s">
        <v>747</v>
      </c>
      <c r="G8" s="106" t="s">
        <v>748</v>
      </c>
      <c r="H8" s="106" t="s">
        <v>526</v>
      </c>
      <c r="I8" s="106" t="s">
        <v>747</v>
      </c>
      <c r="J8" s="106" t="s">
        <v>748</v>
      </c>
      <c r="K8" s="106" t="s">
        <v>526</v>
      </c>
      <c r="L8" s="106" t="s">
        <v>747</v>
      </c>
      <c r="M8" s="106" t="s">
        <v>748</v>
      </c>
      <c r="N8" s="106" t="s">
        <v>526</v>
      </c>
      <c r="O8" s="106" t="s">
        <v>747</v>
      </c>
      <c r="P8" s="106" t="s">
        <v>748</v>
      </c>
      <c r="Q8" s="106" t="s">
        <v>526</v>
      </c>
      <c r="R8" s="106" t="s">
        <v>747</v>
      </c>
      <c r="S8" s="106" t="s">
        <v>748</v>
      </c>
      <c r="T8" s="106" t="s">
        <v>526</v>
      </c>
      <c r="U8" s="106" t="s">
        <v>747</v>
      </c>
      <c r="V8" s="106" t="s">
        <v>748</v>
      </c>
    </row>
    <row r="9" spans="1:22" ht="15" customHeight="1">
      <c r="A9" s="48" t="s">
        <v>147</v>
      </c>
      <c r="B9" s="130">
        <v>65775</v>
      </c>
      <c r="C9" s="130">
        <v>96610792</v>
      </c>
      <c r="D9" s="130">
        <f>C9/B9</f>
        <v>1468.8071759787153</v>
      </c>
      <c r="E9" s="130">
        <v>23116</v>
      </c>
      <c r="F9" s="130">
        <v>65772866</v>
      </c>
      <c r="G9" s="130">
        <f>F9/E9</f>
        <v>2845.33941858453</v>
      </c>
      <c r="H9" s="130">
        <v>1981</v>
      </c>
      <c r="I9" s="130">
        <v>12807818</v>
      </c>
      <c r="J9" s="130">
        <f>I9/H9</f>
        <v>6465.329631499243</v>
      </c>
      <c r="K9" s="130">
        <v>282</v>
      </c>
      <c r="L9" s="130">
        <v>3747837</v>
      </c>
      <c r="M9" s="130">
        <f>L9/K9</f>
        <v>13290.202127659575</v>
      </c>
      <c r="N9" s="130">
        <v>40</v>
      </c>
      <c r="O9" s="130">
        <v>1135735</v>
      </c>
      <c r="P9" s="130">
        <f>O9/N9</f>
        <v>28393.375</v>
      </c>
      <c r="Q9" s="130">
        <v>10</v>
      </c>
      <c r="R9" s="130">
        <v>670075</v>
      </c>
      <c r="S9" s="130">
        <f>R9/Q9</f>
        <v>67007.5</v>
      </c>
      <c r="T9" s="130">
        <v>91204</v>
      </c>
      <c r="U9" s="130">
        <v>180745123</v>
      </c>
      <c r="V9" s="130">
        <f>U9/T9</f>
        <v>1981.7674992324899</v>
      </c>
    </row>
    <row r="10" spans="1:22" ht="15" customHeight="1">
      <c r="A10" s="48" t="s">
        <v>148</v>
      </c>
      <c r="B10" s="130">
        <v>3561</v>
      </c>
      <c r="C10" s="130">
        <v>4982816</v>
      </c>
      <c r="D10" s="130">
        <f aca="true" t="shared" si="0" ref="D10:D19">C10/B10</f>
        <v>1399.2743611345127</v>
      </c>
      <c r="E10" s="130">
        <v>887</v>
      </c>
      <c r="F10" s="130">
        <v>2605511</v>
      </c>
      <c r="G10" s="130">
        <f aca="true" t="shared" si="1" ref="G10:G19">F10/E10</f>
        <v>2937.4419391206316</v>
      </c>
      <c r="H10" s="130">
        <v>69</v>
      </c>
      <c r="I10" s="130">
        <v>452928</v>
      </c>
      <c r="J10" s="130">
        <f aca="true" t="shared" si="2" ref="J10:J19">I10/H10</f>
        <v>6564.173913043478</v>
      </c>
      <c r="K10" s="130">
        <v>3</v>
      </c>
      <c r="L10" s="130">
        <v>41880</v>
      </c>
      <c r="M10" s="130">
        <f aca="true" t="shared" si="3" ref="M10:M19">L10/K10</f>
        <v>13960</v>
      </c>
      <c r="N10" s="130">
        <v>1</v>
      </c>
      <c r="O10" s="130">
        <v>30000</v>
      </c>
      <c r="P10" s="130">
        <f aca="true" t="shared" si="4" ref="P10:P19">O10/N10</f>
        <v>30000</v>
      </c>
      <c r="Q10" s="130">
        <v>0</v>
      </c>
      <c r="R10" s="130">
        <v>0</v>
      </c>
      <c r="S10" s="130"/>
      <c r="T10" s="130">
        <v>4521</v>
      </c>
      <c r="U10" s="130">
        <v>8113135</v>
      </c>
      <c r="V10" s="130">
        <f aca="true" t="shared" si="5" ref="V10:V19">U10/T10</f>
        <v>1794.5443485954436</v>
      </c>
    </row>
    <row r="11" spans="1:22" ht="15" customHeight="1">
      <c r="A11" s="48" t="s">
        <v>149</v>
      </c>
      <c r="B11" s="130">
        <v>6738</v>
      </c>
      <c r="C11" s="130">
        <v>9754174</v>
      </c>
      <c r="D11" s="130">
        <f t="shared" si="0"/>
        <v>1447.6363906203621</v>
      </c>
      <c r="E11" s="130">
        <v>1085</v>
      </c>
      <c r="F11" s="130">
        <v>2779503</v>
      </c>
      <c r="G11" s="130">
        <f t="shared" si="1"/>
        <v>2561.753917050691</v>
      </c>
      <c r="H11" s="130">
        <v>7</v>
      </c>
      <c r="I11" s="130">
        <v>42500</v>
      </c>
      <c r="J11" s="130">
        <f t="shared" si="2"/>
        <v>6071.428571428572</v>
      </c>
      <c r="K11" s="130">
        <v>0</v>
      </c>
      <c r="L11" s="130">
        <v>0</v>
      </c>
      <c r="M11" s="130"/>
      <c r="N11" s="130">
        <v>0</v>
      </c>
      <c r="O11" s="130">
        <v>0</v>
      </c>
      <c r="P11" s="130"/>
      <c r="Q11" s="130">
        <v>0</v>
      </c>
      <c r="R11" s="130"/>
      <c r="S11" s="130"/>
      <c r="T11" s="130">
        <v>7830</v>
      </c>
      <c r="U11" s="130">
        <v>12576177</v>
      </c>
      <c r="V11" s="130">
        <f t="shared" si="5"/>
        <v>1606.1528735632185</v>
      </c>
    </row>
    <row r="12" spans="1:22" ht="15" customHeight="1">
      <c r="A12" s="48" t="s">
        <v>608</v>
      </c>
      <c r="B12" s="130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</row>
    <row r="13" spans="1:22" ht="15" customHeight="1">
      <c r="A13" s="106" t="s">
        <v>492</v>
      </c>
      <c r="B13" s="130">
        <v>1508</v>
      </c>
      <c r="C13" s="130">
        <v>2415307</v>
      </c>
      <c r="D13" s="130">
        <f t="shared" si="0"/>
        <v>1601.6624668435013</v>
      </c>
      <c r="E13" s="130">
        <v>5197</v>
      </c>
      <c r="F13" s="130">
        <v>17301127</v>
      </c>
      <c r="G13" s="130">
        <f t="shared" si="1"/>
        <v>3329.0604194727725</v>
      </c>
      <c r="H13" s="130">
        <v>1398</v>
      </c>
      <c r="I13" s="130">
        <v>9412538</v>
      </c>
      <c r="J13" s="130">
        <f t="shared" si="2"/>
        <v>6732.859799713877</v>
      </c>
      <c r="K13" s="130">
        <v>128</v>
      </c>
      <c r="L13" s="130">
        <v>1675384</v>
      </c>
      <c r="M13" s="130">
        <f t="shared" si="3"/>
        <v>13088.9375</v>
      </c>
      <c r="N13" s="130">
        <v>6</v>
      </c>
      <c r="O13" s="130">
        <v>149847</v>
      </c>
      <c r="P13" s="130">
        <f t="shared" si="4"/>
        <v>24974.5</v>
      </c>
      <c r="Q13" s="130">
        <v>0</v>
      </c>
      <c r="R13" s="130">
        <v>0</v>
      </c>
      <c r="S13" s="130"/>
      <c r="T13" s="130">
        <v>8237</v>
      </c>
      <c r="U13" s="130">
        <v>30954203</v>
      </c>
      <c r="V13" s="130">
        <f t="shared" si="5"/>
        <v>3757.9462182833554</v>
      </c>
    </row>
    <row r="14" spans="1:22" ht="15" customHeight="1">
      <c r="A14" s="106" t="s">
        <v>493</v>
      </c>
      <c r="B14" s="130">
        <v>930</v>
      </c>
      <c r="C14" s="130">
        <v>1387810</v>
      </c>
      <c r="D14" s="130">
        <f t="shared" si="0"/>
        <v>1492.268817204301</v>
      </c>
      <c r="E14" s="130">
        <v>2908</v>
      </c>
      <c r="F14" s="130">
        <v>9653944</v>
      </c>
      <c r="G14" s="130">
        <f t="shared" si="1"/>
        <v>3319.7881705639616</v>
      </c>
      <c r="H14" s="130">
        <v>769</v>
      </c>
      <c r="I14" s="130">
        <v>5217004</v>
      </c>
      <c r="J14" s="130">
        <f t="shared" si="2"/>
        <v>6784.14044213264</v>
      </c>
      <c r="K14" s="130">
        <v>94</v>
      </c>
      <c r="L14" s="130">
        <v>1217964</v>
      </c>
      <c r="M14" s="130">
        <f t="shared" si="3"/>
        <v>12957.063829787234</v>
      </c>
      <c r="N14" s="130">
        <v>4</v>
      </c>
      <c r="O14" s="130">
        <v>87289</v>
      </c>
      <c r="P14" s="130">
        <f t="shared" si="4"/>
        <v>21822.25</v>
      </c>
      <c r="Q14" s="130">
        <v>0</v>
      </c>
      <c r="R14" s="130">
        <v>0</v>
      </c>
      <c r="S14" s="130"/>
      <c r="T14" s="130">
        <v>4705</v>
      </c>
      <c r="U14" s="130">
        <v>17564011</v>
      </c>
      <c r="V14" s="130">
        <f t="shared" si="5"/>
        <v>3733.0522848034007</v>
      </c>
    </row>
    <row r="15" spans="1:22" ht="15" customHeight="1">
      <c r="A15" s="106" t="s">
        <v>494</v>
      </c>
      <c r="B15" s="130">
        <v>519</v>
      </c>
      <c r="C15" s="130">
        <v>784785</v>
      </c>
      <c r="D15" s="130">
        <f t="shared" si="0"/>
        <v>1512.1098265895953</v>
      </c>
      <c r="E15" s="130">
        <v>684</v>
      </c>
      <c r="F15" s="130">
        <v>2563677</v>
      </c>
      <c r="G15" s="130">
        <f t="shared" si="1"/>
        <v>3748.065789473684</v>
      </c>
      <c r="H15" s="130">
        <v>54</v>
      </c>
      <c r="I15" s="130">
        <v>364864</v>
      </c>
      <c r="J15" s="130">
        <f t="shared" si="2"/>
        <v>6756.740740740741</v>
      </c>
      <c r="K15" s="130">
        <v>9</v>
      </c>
      <c r="L15" s="130">
        <v>110431</v>
      </c>
      <c r="M15" s="130">
        <f t="shared" si="3"/>
        <v>12270.111111111111</v>
      </c>
      <c r="N15" s="130">
        <v>1</v>
      </c>
      <c r="O15" s="130">
        <v>26111</v>
      </c>
      <c r="P15" s="130">
        <f t="shared" si="4"/>
        <v>26111</v>
      </c>
      <c r="Q15" s="130">
        <v>0</v>
      </c>
      <c r="R15" s="130">
        <v>0</v>
      </c>
      <c r="S15" s="130"/>
      <c r="T15" s="130">
        <v>1267</v>
      </c>
      <c r="U15" s="130">
        <v>3849868</v>
      </c>
      <c r="V15" s="130">
        <f t="shared" si="5"/>
        <v>3038.5698500394633</v>
      </c>
    </row>
    <row r="16" spans="1:22" ht="15" customHeight="1">
      <c r="A16" s="134" t="s">
        <v>498</v>
      </c>
      <c r="B16" s="135">
        <v>109</v>
      </c>
      <c r="C16" s="135">
        <v>168744</v>
      </c>
      <c r="D16" s="130">
        <f t="shared" si="0"/>
        <v>1548.1100917431193</v>
      </c>
      <c r="E16" s="135">
        <v>221</v>
      </c>
      <c r="F16" s="135">
        <v>724685</v>
      </c>
      <c r="G16" s="130">
        <f t="shared" si="1"/>
        <v>3279.1176470588234</v>
      </c>
      <c r="H16" s="135">
        <v>91</v>
      </c>
      <c r="I16" s="135">
        <v>622409</v>
      </c>
      <c r="J16" s="130">
        <f t="shared" si="2"/>
        <v>6839.659340659341</v>
      </c>
      <c r="K16" s="135">
        <v>13</v>
      </c>
      <c r="L16" s="135">
        <v>176688</v>
      </c>
      <c r="M16" s="130">
        <f t="shared" si="3"/>
        <v>13591.384615384615</v>
      </c>
      <c r="N16" s="135">
        <v>0</v>
      </c>
      <c r="O16" s="135">
        <v>0</v>
      </c>
      <c r="P16" s="130"/>
      <c r="Q16" s="135">
        <v>1</v>
      </c>
      <c r="R16" s="135">
        <v>76222</v>
      </c>
      <c r="S16" s="130">
        <f>R16/Q16</f>
        <v>76222</v>
      </c>
      <c r="T16" s="135">
        <v>435</v>
      </c>
      <c r="U16" s="135">
        <v>1768748</v>
      </c>
      <c r="V16" s="130">
        <f t="shared" si="5"/>
        <v>4066.0873563218393</v>
      </c>
    </row>
    <row r="17" spans="1:22" ht="15" customHeight="1">
      <c r="A17" s="106" t="s">
        <v>430</v>
      </c>
      <c r="B17" s="130">
        <v>3066</v>
      </c>
      <c r="C17" s="130">
        <v>4756646</v>
      </c>
      <c r="D17" s="130">
        <f t="shared" si="0"/>
        <v>1551.4174820613177</v>
      </c>
      <c r="E17" s="130">
        <v>9010</v>
      </c>
      <c r="F17" s="130">
        <v>30243433</v>
      </c>
      <c r="G17" s="130">
        <f t="shared" si="1"/>
        <v>3356.651831298557</v>
      </c>
      <c r="H17" s="130">
        <v>2312</v>
      </c>
      <c r="I17" s="130">
        <v>15616815</v>
      </c>
      <c r="J17" s="130">
        <f t="shared" si="2"/>
        <v>6754.67776816609</v>
      </c>
      <c r="K17" s="130">
        <v>244</v>
      </c>
      <c r="L17" s="130">
        <v>3180467</v>
      </c>
      <c r="M17" s="130">
        <f t="shared" si="3"/>
        <v>13034.70081967213</v>
      </c>
      <c r="N17" s="130">
        <v>11</v>
      </c>
      <c r="O17" s="130">
        <v>263247</v>
      </c>
      <c r="P17" s="130">
        <f t="shared" si="4"/>
        <v>23931.545454545456</v>
      </c>
      <c r="Q17" s="130">
        <v>1</v>
      </c>
      <c r="R17" s="130">
        <v>76222</v>
      </c>
      <c r="S17" s="130">
        <f>R17/Q17</f>
        <v>76222</v>
      </c>
      <c r="T17" s="130">
        <v>14644</v>
      </c>
      <c r="U17" s="130">
        <v>54136830</v>
      </c>
      <c r="V17" s="130">
        <f t="shared" si="5"/>
        <v>3696.860830374215</v>
      </c>
    </row>
    <row r="18" spans="1:22" ht="15" customHeight="1">
      <c r="A18" s="136" t="s">
        <v>507</v>
      </c>
      <c r="B18" s="135">
        <v>25887</v>
      </c>
      <c r="C18" s="135">
        <v>51010593</v>
      </c>
      <c r="D18" s="130">
        <f t="shared" si="0"/>
        <v>1970.5100243365396</v>
      </c>
      <c r="E18" s="135">
        <v>1988</v>
      </c>
      <c r="F18" s="135">
        <v>6662683</v>
      </c>
      <c r="G18" s="130">
        <f t="shared" si="1"/>
        <v>3351.4502012072435</v>
      </c>
      <c r="H18" s="135">
        <v>1357</v>
      </c>
      <c r="I18" s="135">
        <v>9896514</v>
      </c>
      <c r="J18" s="130">
        <f t="shared" si="2"/>
        <v>7292.935887988209</v>
      </c>
      <c r="K18" s="135">
        <v>602</v>
      </c>
      <c r="L18" s="135">
        <v>8207999</v>
      </c>
      <c r="M18" s="130">
        <f t="shared" si="3"/>
        <v>13634.549833887044</v>
      </c>
      <c r="N18" s="135">
        <v>255</v>
      </c>
      <c r="O18" s="135">
        <v>7202336</v>
      </c>
      <c r="P18" s="130">
        <f t="shared" si="4"/>
        <v>28244.454901960784</v>
      </c>
      <c r="Q18" s="135">
        <v>55</v>
      </c>
      <c r="R18" s="135">
        <v>4014330</v>
      </c>
      <c r="S18" s="130">
        <f>R18/Q18</f>
        <v>72987.81818181818</v>
      </c>
      <c r="T18" s="135">
        <v>30144</v>
      </c>
      <c r="U18" s="135">
        <v>86994455</v>
      </c>
      <c r="V18" s="130">
        <f t="shared" si="5"/>
        <v>2885.9625464437368</v>
      </c>
    </row>
    <row r="19" spans="1:22" ht="15" customHeight="1">
      <c r="A19" s="137" t="s">
        <v>573</v>
      </c>
      <c r="B19" s="130">
        <v>105027</v>
      </c>
      <c r="C19" s="130">
        <v>167115021</v>
      </c>
      <c r="D19" s="130">
        <f t="shared" si="0"/>
        <v>1591.1624725070697</v>
      </c>
      <c r="E19" s="130">
        <v>36086</v>
      </c>
      <c r="F19" s="130">
        <v>108063996</v>
      </c>
      <c r="G19" s="130">
        <f t="shared" si="1"/>
        <v>2994.623843041623</v>
      </c>
      <c r="H19" s="130">
        <v>5726</v>
      </c>
      <c r="I19" s="130">
        <v>38816575</v>
      </c>
      <c r="J19" s="130">
        <f t="shared" si="2"/>
        <v>6779.003667481663</v>
      </c>
      <c r="K19" s="130">
        <v>1131</v>
      </c>
      <c r="L19" s="130">
        <v>15178183</v>
      </c>
      <c r="M19" s="130">
        <f t="shared" si="3"/>
        <v>13420.144120247569</v>
      </c>
      <c r="N19" s="130">
        <v>307</v>
      </c>
      <c r="O19" s="130">
        <v>8631318</v>
      </c>
      <c r="P19" s="130">
        <f t="shared" si="4"/>
        <v>28115.042345276874</v>
      </c>
      <c r="Q19" s="130">
        <v>66</v>
      </c>
      <c r="R19" s="130">
        <v>4760627</v>
      </c>
      <c r="S19" s="130">
        <f>R19/Q19</f>
        <v>72130.71212121213</v>
      </c>
      <c r="T19" s="130">
        <v>148343</v>
      </c>
      <c r="U19" s="130">
        <v>342565720</v>
      </c>
      <c r="V19" s="130">
        <f t="shared" si="5"/>
        <v>2309.281327733698</v>
      </c>
    </row>
    <row r="20" spans="1:22" ht="15" customHeight="1">
      <c r="A20" s="138" t="s">
        <v>547</v>
      </c>
      <c r="B20" s="139">
        <f>(B9+B10+B11+B17+B18)-B19</f>
        <v>0</v>
      </c>
      <c r="C20" s="139">
        <f aca="true" t="shared" si="6" ref="C20:U20">(C9+C10+C11+C17+C18)-C19</f>
        <v>0</v>
      </c>
      <c r="D20" s="139"/>
      <c r="E20" s="139">
        <f t="shared" si="6"/>
        <v>0</v>
      </c>
      <c r="F20" s="139">
        <f t="shared" si="6"/>
        <v>0</v>
      </c>
      <c r="G20" s="139"/>
      <c r="H20" s="139">
        <f t="shared" si="6"/>
        <v>0</v>
      </c>
      <c r="I20" s="139">
        <f t="shared" si="6"/>
        <v>0</v>
      </c>
      <c r="J20" s="139"/>
      <c r="K20" s="139">
        <f t="shared" si="6"/>
        <v>0</v>
      </c>
      <c r="L20" s="139">
        <f t="shared" si="6"/>
        <v>0</v>
      </c>
      <c r="M20" s="139"/>
      <c r="N20" s="139">
        <f t="shared" si="6"/>
        <v>0</v>
      </c>
      <c r="O20" s="139">
        <f t="shared" si="6"/>
        <v>0</v>
      </c>
      <c r="P20" s="139"/>
      <c r="Q20" s="139">
        <f t="shared" si="6"/>
        <v>0</v>
      </c>
      <c r="R20" s="139">
        <f t="shared" si="6"/>
        <v>0</v>
      </c>
      <c r="S20" s="139"/>
      <c r="T20" s="139">
        <f t="shared" si="6"/>
        <v>0</v>
      </c>
      <c r="U20" s="139">
        <f t="shared" si="6"/>
        <v>0</v>
      </c>
      <c r="V20" s="140" t="s">
        <v>548</v>
      </c>
    </row>
    <row r="21" ht="15" customHeight="1"/>
    <row r="22" spans="1:12" ht="15" customHeight="1">
      <c r="A22" s="48" t="s">
        <v>466</v>
      </c>
      <c r="L22" s="48" t="s">
        <v>138</v>
      </c>
    </row>
    <row r="23" spans="1:13" ht="15" customHeight="1">
      <c r="A23" s="48" t="s">
        <v>150</v>
      </c>
      <c r="J23" s="106" t="s">
        <v>139</v>
      </c>
      <c r="K23" s="230">
        <f>K17+N17+Q17</f>
        <v>256</v>
      </c>
      <c r="L23" s="230">
        <f>L17+O17+R17</f>
        <v>3519936</v>
      </c>
      <c r="M23" s="48">
        <f>L23/K23</f>
        <v>13749.75</v>
      </c>
    </row>
    <row r="24" ht="15" customHeight="1"/>
    <row r="25" ht="15" customHeight="1">
      <c r="A25" s="48" t="s">
        <v>116</v>
      </c>
    </row>
    <row r="26" ht="15" customHeight="1">
      <c r="A26" s="48" t="s">
        <v>172</v>
      </c>
    </row>
    <row r="27" ht="15" customHeight="1">
      <c r="A27" s="48" t="s">
        <v>169</v>
      </c>
    </row>
    <row r="28" ht="15" customHeight="1">
      <c r="A28" s="48" t="s">
        <v>163</v>
      </c>
    </row>
    <row r="29" ht="15" customHeight="1">
      <c r="A29" s="48" t="s">
        <v>81</v>
      </c>
    </row>
    <row r="30" ht="15" customHeight="1">
      <c r="A30" s="48" t="s">
        <v>200</v>
      </c>
    </row>
    <row r="31" ht="15" customHeight="1">
      <c r="A31" s="48" t="s">
        <v>202</v>
      </c>
    </row>
    <row r="32" ht="15" customHeight="1">
      <c r="A32" s="48" t="s">
        <v>422</v>
      </c>
    </row>
    <row r="33" ht="15" customHeight="1">
      <c r="A33" s="48" t="s">
        <v>196</v>
      </c>
    </row>
    <row r="34" ht="15" customHeight="1"/>
    <row r="35" ht="15" customHeight="1">
      <c r="A35" s="129" t="s">
        <v>543</v>
      </c>
    </row>
    <row r="36" ht="15" customHeight="1">
      <c r="A36" s="48" t="s">
        <v>544</v>
      </c>
    </row>
    <row r="37" ht="15" customHeight="1">
      <c r="A37" s="48" t="s">
        <v>545</v>
      </c>
    </row>
    <row r="38" ht="15" customHeight="1">
      <c r="A38" s="48" t="s">
        <v>546</v>
      </c>
    </row>
    <row r="39" ht="15" customHeight="1">
      <c r="A39" s="48" t="s">
        <v>433</v>
      </c>
    </row>
    <row r="40" ht="15" customHeight="1"/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33"/>
  <sheetViews>
    <sheetView zoomScale="150" zoomScaleNormal="150" zoomScalePageLayoutView="0" workbookViewId="0" topLeftCell="A9">
      <pane xSplit="11040" topLeftCell="T1" activePane="topLeft" state="split"/>
      <selection pane="topLeft" activeCell="B2" sqref="B2"/>
      <selection pane="topRight" activeCell="U23" sqref="U23"/>
    </sheetView>
  </sheetViews>
  <sheetFormatPr defaultColWidth="12.7109375" defaultRowHeight="12" customHeight="1"/>
  <cols>
    <col min="1" max="1" width="31.140625" style="1" customWidth="1"/>
    <col min="2" max="2" width="15.7109375" style="1" customWidth="1"/>
    <col min="3" max="3" width="14.00390625" style="1" customWidth="1"/>
    <col min="4" max="22" width="15.7109375" style="1" customWidth="1"/>
    <col min="23" max="23" width="14.7109375" style="1" customWidth="1"/>
    <col min="24" max="24" width="12.7109375" style="1" customWidth="1"/>
    <col min="25" max="25" width="17.28125" style="1" customWidth="1"/>
    <col min="26" max="16384" width="12.7109375" style="1" customWidth="1"/>
  </cols>
  <sheetData>
    <row r="1" spans="2:21" ht="12" customHeight="1">
      <c r="B1" s="48" t="s">
        <v>55</v>
      </c>
      <c r="U1" s="195" t="s">
        <v>696</v>
      </c>
    </row>
    <row r="2" spans="21:23" ht="12" customHeight="1">
      <c r="U2" s="195" t="s">
        <v>159</v>
      </c>
      <c r="W2" s="1" t="s">
        <v>123</v>
      </c>
    </row>
    <row r="3" spans="1:23" ht="12" customHeight="1" thickBot="1">
      <c r="A3" s="2" t="s">
        <v>175</v>
      </c>
      <c r="U3" s="195" t="s">
        <v>160</v>
      </c>
      <c r="W3" s="1" t="s">
        <v>62</v>
      </c>
    </row>
    <row r="4" spans="1:23" ht="12" customHeight="1" thickBot="1">
      <c r="A4" s="33" t="s">
        <v>229</v>
      </c>
      <c r="U4" s="195" t="s">
        <v>654</v>
      </c>
      <c r="W4" s="228">
        <v>18284896.419562466</v>
      </c>
    </row>
    <row r="5" ht="12" customHeight="1" thickBot="1">
      <c r="U5" s="195" t="s">
        <v>713</v>
      </c>
    </row>
    <row r="6" spans="2:22" ht="12" customHeight="1" thickBot="1">
      <c r="B6" s="63" t="s">
        <v>264</v>
      </c>
      <c r="C6" s="64"/>
      <c r="D6" s="65"/>
      <c r="E6" s="63" t="s">
        <v>265</v>
      </c>
      <c r="F6" s="64"/>
      <c r="G6" s="65"/>
      <c r="H6" s="63" t="s">
        <v>373</v>
      </c>
      <c r="I6" s="64"/>
      <c r="J6" s="65"/>
      <c r="K6" s="63" t="s">
        <v>190</v>
      </c>
      <c r="L6" s="64"/>
      <c r="M6" s="65"/>
      <c r="N6" s="63" t="s">
        <v>191</v>
      </c>
      <c r="O6" s="64"/>
      <c r="P6" s="65"/>
      <c r="Q6" s="63" t="s">
        <v>192</v>
      </c>
      <c r="R6" s="64"/>
      <c r="S6" s="64"/>
      <c r="T6" s="66" t="s">
        <v>571</v>
      </c>
      <c r="U6" s="67"/>
      <c r="V6" s="68"/>
    </row>
    <row r="7" spans="2:22" ht="12" customHeight="1">
      <c r="B7" s="24" t="s">
        <v>505</v>
      </c>
      <c r="C7" s="24" t="s">
        <v>486</v>
      </c>
      <c r="D7" s="24" t="s">
        <v>308</v>
      </c>
      <c r="E7" s="24" t="s">
        <v>505</v>
      </c>
      <c r="F7" s="24" t="s">
        <v>486</v>
      </c>
      <c r="G7" s="24" t="s">
        <v>308</v>
      </c>
      <c r="H7" s="24" t="s">
        <v>505</v>
      </c>
      <c r="I7" s="24" t="s">
        <v>486</v>
      </c>
      <c r="J7" s="24" t="s">
        <v>308</v>
      </c>
      <c r="K7" s="24" t="s">
        <v>505</v>
      </c>
      <c r="L7" s="24" t="s">
        <v>486</v>
      </c>
      <c r="M7" s="24" t="s">
        <v>308</v>
      </c>
      <c r="N7" s="24" t="s">
        <v>505</v>
      </c>
      <c r="O7" s="24" t="s">
        <v>486</v>
      </c>
      <c r="P7" s="24" t="s">
        <v>308</v>
      </c>
      <c r="Q7" s="24" t="s">
        <v>505</v>
      </c>
      <c r="R7" s="24" t="s">
        <v>486</v>
      </c>
      <c r="S7" s="24" t="s">
        <v>308</v>
      </c>
      <c r="T7" s="24" t="s">
        <v>505</v>
      </c>
      <c r="U7" s="24" t="s">
        <v>486</v>
      </c>
      <c r="V7" s="24" t="s">
        <v>308</v>
      </c>
    </row>
    <row r="8" spans="2:22" ht="12" customHeight="1">
      <c r="B8" s="6" t="s">
        <v>348</v>
      </c>
      <c r="C8" s="6" t="s">
        <v>349</v>
      </c>
      <c r="D8" s="6" t="s">
        <v>718</v>
      </c>
      <c r="E8" s="6" t="s">
        <v>719</v>
      </c>
      <c r="F8" s="6" t="s">
        <v>720</v>
      </c>
      <c r="G8" s="6" t="s">
        <v>448</v>
      </c>
      <c r="H8" s="6" t="s">
        <v>312</v>
      </c>
      <c r="I8" s="6" t="s">
        <v>313</v>
      </c>
      <c r="J8" s="6" t="s">
        <v>314</v>
      </c>
      <c r="K8" s="6" t="s">
        <v>315</v>
      </c>
      <c r="L8" s="30" t="s">
        <v>632</v>
      </c>
      <c r="M8" s="30" t="s">
        <v>633</v>
      </c>
      <c r="N8" s="30" t="s">
        <v>634</v>
      </c>
      <c r="O8" s="30" t="s">
        <v>635</v>
      </c>
      <c r="P8" s="30" t="s">
        <v>621</v>
      </c>
      <c r="Q8" s="30" t="s">
        <v>622</v>
      </c>
      <c r="R8" s="30" t="s">
        <v>623</v>
      </c>
      <c r="S8" s="30" t="s">
        <v>624</v>
      </c>
      <c r="T8" s="30" t="s">
        <v>625</v>
      </c>
      <c r="U8" s="30" t="s">
        <v>626</v>
      </c>
      <c r="V8" s="30" t="s">
        <v>627</v>
      </c>
    </row>
    <row r="9" spans="1:23" ht="12" customHeight="1">
      <c r="A9" s="31" t="s">
        <v>161</v>
      </c>
      <c r="B9" s="5">
        <v>24004</v>
      </c>
      <c r="C9" s="5">
        <v>25318712</v>
      </c>
      <c r="D9" s="5">
        <v>1055</v>
      </c>
      <c r="E9" s="5">
        <v>20380</v>
      </c>
      <c r="F9" s="5">
        <v>48326241</v>
      </c>
      <c r="G9" s="5">
        <v>2371</v>
      </c>
      <c r="H9" s="5">
        <v>8375</v>
      </c>
      <c r="I9" s="5">
        <v>44338975</v>
      </c>
      <c r="J9" s="5">
        <v>5294</v>
      </c>
      <c r="K9" s="5">
        <v>4148</v>
      </c>
      <c r="L9" s="5">
        <v>43423894</v>
      </c>
      <c r="M9" s="5">
        <v>10459</v>
      </c>
      <c r="N9" s="5">
        <v>2072</v>
      </c>
      <c r="O9" s="5">
        <v>46720487</v>
      </c>
      <c r="P9" s="5">
        <v>22548</v>
      </c>
      <c r="Q9" s="5">
        <v>703</v>
      </c>
      <c r="R9" s="5">
        <v>77906402</v>
      </c>
      <c r="S9" s="5">
        <v>110820</v>
      </c>
      <c r="T9" s="5">
        <v>59682</v>
      </c>
      <c r="U9" s="5">
        <v>286034711</v>
      </c>
      <c r="V9" s="5">
        <v>4794</v>
      </c>
      <c r="W9" s="5" t="s">
        <v>786</v>
      </c>
    </row>
    <row r="10" spans="1:22" ht="12" customHeight="1">
      <c r="A10" s="31" t="s">
        <v>324</v>
      </c>
      <c r="B10" s="5">
        <v>26958</v>
      </c>
      <c r="C10" s="5">
        <v>29742687</v>
      </c>
      <c r="D10" s="5">
        <v>1103</v>
      </c>
      <c r="E10" s="5">
        <v>18265</v>
      </c>
      <c r="F10" s="5">
        <v>45102148</v>
      </c>
      <c r="G10" s="5">
        <v>2469</v>
      </c>
      <c r="H10" s="5">
        <v>7350</v>
      </c>
      <c r="I10" s="5">
        <v>40389667</v>
      </c>
      <c r="J10" s="5">
        <v>5495</v>
      </c>
      <c r="K10" s="5">
        <v>3556</v>
      </c>
      <c r="L10" s="5">
        <v>38355617</v>
      </c>
      <c r="M10" s="5">
        <v>10786</v>
      </c>
      <c r="N10" s="5">
        <v>1375</v>
      </c>
      <c r="O10" s="5">
        <v>31591709</v>
      </c>
      <c r="P10" s="5">
        <v>22976</v>
      </c>
      <c r="Q10" s="5">
        <v>360</v>
      </c>
      <c r="R10" s="5">
        <v>24542188</v>
      </c>
      <c r="S10" s="5">
        <v>68173</v>
      </c>
      <c r="T10" s="5">
        <v>57864</v>
      </c>
      <c r="U10" s="5">
        <v>209724016</v>
      </c>
      <c r="V10" s="5">
        <v>3624</v>
      </c>
    </row>
    <row r="11" spans="1:23" ht="12" customHeight="1">
      <c r="A11" s="31" t="s">
        <v>446</v>
      </c>
      <c r="B11" s="5">
        <v>37179</v>
      </c>
      <c r="C11" s="5">
        <v>55726489</v>
      </c>
      <c r="D11" s="5">
        <v>1499</v>
      </c>
      <c r="E11" s="5">
        <v>28028</v>
      </c>
      <c r="F11" s="5">
        <v>90416475</v>
      </c>
      <c r="G11" s="5">
        <v>3326</v>
      </c>
      <c r="H11" s="5">
        <v>9937</v>
      </c>
      <c r="I11" s="5">
        <v>70655841</v>
      </c>
      <c r="J11" s="5">
        <v>7110</v>
      </c>
      <c r="K11" s="5">
        <v>4668</v>
      </c>
      <c r="L11" s="5">
        <v>65789692</v>
      </c>
      <c r="M11" s="5">
        <v>14094</v>
      </c>
      <c r="N11" s="5">
        <v>2383</v>
      </c>
      <c r="O11" s="5">
        <v>72942571</v>
      </c>
      <c r="P11" s="5">
        <v>30610</v>
      </c>
      <c r="Q11" s="5">
        <v>1384</v>
      </c>
      <c r="R11" s="5">
        <v>290857601</v>
      </c>
      <c r="S11" s="5">
        <v>210157</v>
      </c>
      <c r="T11" s="5">
        <v>83579</v>
      </c>
      <c r="U11" s="5">
        <v>646388669</v>
      </c>
      <c r="V11" s="5">
        <v>7734</v>
      </c>
      <c r="W11" s="1" t="s">
        <v>256</v>
      </c>
    </row>
    <row r="12" spans="1:23" ht="12" customHeight="1">
      <c r="A12" s="31" t="s">
        <v>429</v>
      </c>
      <c r="B12" s="5">
        <v>27321</v>
      </c>
      <c r="C12" s="5">
        <v>39314900</v>
      </c>
      <c r="D12" s="5">
        <v>1439</v>
      </c>
      <c r="E12" s="5">
        <v>18172</v>
      </c>
      <c r="F12" s="5">
        <v>51625626</v>
      </c>
      <c r="G12" s="5">
        <v>2841</v>
      </c>
      <c r="H12" s="5">
        <v>5713</v>
      </c>
      <c r="I12" s="5">
        <v>35343698</v>
      </c>
      <c r="J12" s="5">
        <v>6187</v>
      </c>
      <c r="K12" s="5">
        <v>2570</v>
      </c>
      <c r="L12" s="5">
        <v>30975376</v>
      </c>
      <c r="M12" s="5">
        <v>12053</v>
      </c>
      <c r="N12" s="5">
        <v>1128</v>
      </c>
      <c r="O12" s="5">
        <v>29386895</v>
      </c>
      <c r="P12" s="5">
        <v>26053</v>
      </c>
      <c r="Q12" s="5">
        <v>331</v>
      </c>
      <c r="R12" s="5">
        <v>52419866</v>
      </c>
      <c r="S12" s="5">
        <v>158403</v>
      </c>
      <c r="T12" s="5">
        <v>55235</v>
      </c>
      <c r="U12" s="5">
        <v>239066361</v>
      </c>
      <c r="V12" s="5">
        <v>4328</v>
      </c>
      <c r="W12" s="82" t="s">
        <v>122</v>
      </c>
    </row>
    <row r="13" spans="1:23" ht="12" customHeight="1">
      <c r="A13" s="32" t="s">
        <v>235</v>
      </c>
      <c r="B13" s="10">
        <v>105027</v>
      </c>
      <c r="C13" s="10">
        <v>167115021</v>
      </c>
      <c r="D13" s="10">
        <v>1591</v>
      </c>
      <c r="E13" s="10">
        <v>36086</v>
      </c>
      <c r="F13" s="10">
        <v>108063996</v>
      </c>
      <c r="G13" s="10">
        <v>2995</v>
      </c>
      <c r="H13" s="10">
        <v>5726</v>
      </c>
      <c r="I13" s="10">
        <v>38816575</v>
      </c>
      <c r="J13" s="10">
        <v>6779</v>
      </c>
      <c r="K13" s="10">
        <v>1131</v>
      </c>
      <c r="L13" s="10">
        <v>15178183</v>
      </c>
      <c r="M13" s="10">
        <v>13420</v>
      </c>
      <c r="N13" s="10">
        <v>307</v>
      </c>
      <c r="O13" s="10">
        <v>8631318</v>
      </c>
      <c r="P13" s="10">
        <v>28115</v>
      </c>
      <c r="Q13" s="10">
        <v>66</v>
      </c>
      <c r="R13" s="10">
        <v>4760627</v>
      </c>
      <c r="S13" s="10">
        <v>72131</v>
      </c>
      <c r="T13" s="10">
        <v>148343</v>
      </c>
      <c r="U13" s="10">
        <v>342565720</v>
      </c>
      <c r="V13" s="10">
        <v>2309</v>
      </c>
      <c r="W13" s="1" t="s">
        <v>259</v>
      </c>
    </row>
    <row r="14" spans="1:22" ht="12" customHeight="1">
      <c r="A14" s="28" t="s">
        <v>573</v>
      </c>
      <c r="B14" s="33">
        <v>220489</v>
      </c>
      <c r="C14" s="33">
        <v>317217809</v>
      </c>
      <c r="D14" s="33">
        <v>1439</v>
      </c>
      <c r="E14" s="33">
        <v>120931</v>
      </c>
      <c r="F14" s="33">
        <v>343534486</v>
      </c>
      <c r="G14" s="33">
        <v>2841</v>
      </c>
      <c r="H14" s="33">
        <v>37101</v>
      </c>
      <c r="I14" s="33">
        <v>229544756</v>
      </c>
      <c r="J14" s="33">
        <v>6187</v>
      </c>
      <c r="K14" s="33">
        <v>16073</v>
      </c>
      <c r="L14" s="33">
        <v>193722762</v>
      </c>
      <c r="M14" s="33">
        <v>12053</v>
      </c>
      <c r="N14" s="33">
        <v>7265</v>
      </c>
      <c r="O14" s="33">
        <v>189272980</v>
      </c>
      <c r="P14" s="33">
        <v>26053</v>
      </c>
      <c r="Q14" s="33">
        <v>2844</v>
      </c>
      <c r="R14" s="33">
        <v>450486684</v>
      </c>
      <c r="S14" s="33">
        <v>158403</v>
      </c>
      <c r="T14" s="33">
        <v>404703</v>
      </c>
      <c r="U14" s="33">
        <v>1723779477</v>
      </c>
      <c r="V14" s="33">
        <v>4259</v>
      </c>
    </row>
    <row r="15" spans="1:20" ht="12" customHeight="1">
      <c r="A15" s="28" t="s">
        <v>444</v>
      </c>
      <c r="B15" s="34">
        <v>54.481681628255785</v>
      </c>
      <c r="C15" s="34">
        <v>18.402458854660097</v>
      </c>
      <c r="D15" s="34"/>
      <c r="E15" s="34">
        <v>29.881419213596143</v>
      </c>
      <c r="F15" s="34">
        <v>19.929143523501875</v>
      </c>
      <c r="H15" s="34">
        <v>9.167463547342125</v>
      </c>
      <c r="I15" s="34">
        <v>13.316364364628065</v>
      </c>
      <c r="K15" s="34">
        <v>3.971554448570927</v>
      </c>
      <c r="L15" s="34">
        <v>11.238256667096866</v>
      </c>
      <c r="N15" s="34">
        <v>1.7951435991331914</v>
      </c>
      <c r="O15" s="34">
        <v>10.980115642715708</v>
      </c>
      <c r="Q15" s="34">
        <v>0.7027375631018302</v>
      </c>
      <c r="R15" s="34">
        <v>26.13366094739739</v>
      </c>
      <c r="T15" s="34">
        <v>100</v>
      </c>
    </row>
    <row r="16" spans="1:22" ht="12" customHeight="1">
      <c r="A16" s="28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226" t="s">
        <v>71</v>
      </c>
      <c r="V16" s="231">
        <f>U12/(U13+U11)</f>
        <v>0.2417364882133103</v>
      </c>
    </row>
    <row r="17" spans="1:24" ht="12" customHeight="1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1" t="s">
        <v>72</v>
      </c>
      <c r="X17" s="1" t="s">
        <v>114</v>
      </c>
    </row>
    <row r="18" spans="1:27" ht="12" customHeight="1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23"/>
      <c r="V18" s="226">
        <f>100*W18/W$4</f>
        <v>0</v>
      </c>
      <c r="W18" s="223">
        <f>SUM(B18:Q18)</f>
        <v>0</v>
      </c>
      <c r="X18" s="1" t="s">
        <v>203</v>
      </c>
      <c r="Z18" s="227" t="e">
        <f>(C14+F14+I14+L14+O14+R14)/W18</f>
        <v>#DIV/0!</v>
      </c>
      <c r="AA18" s="1" t="s">
        <v>120</v>
      </c>
    </row>
    <row r="19" spans="1:26" ht="12" customHeight="1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V19" s="226">
        <f>100*W19/W$4</f>
        <v>0.8112870677314433</v>
      </c>
      <c r="W19" s="224">
        <v>148343</v>
      </c>
      <c r="X19" s="1" t="s">
        <v>115</v>
      </c>
      <c r="Z19" s="225" t="e">
        <f>U14/T18</f>
        <v>#DIV/0!</v>
      </c>
    </row>
    <row r="20" ht="12" customHeight="1">
      <c r="T20" s="34"/>
    </row>
    <row r="21" spans="1:21" ht="12" customHeight="1">
      <c r="A21" s="1" t="s">
        <v>155</v>
      </c>
      <c r="T21" s="34"/>
      <c r="U21" s="1" t="s">
        <v>300</v>
      </c>
    </row>
    <row r="22" spans="1:21" ht="12" customHeight="1" thickBot="1">
      <c r="A22" s="1" t="s">
        <v>86</v>
      </c>
      <c r="T22" s="34"/>
      <c r="U22" s="1" t="s">
        <v>130</v>
      </c>
    </row>
    <row r="23" spans="1:21" ht="12" customHeight="1" thickBot="1">
      <c r="A23" s="1" t="s">
        <v>210</v>
      </c>
      <c r="T23" s="34"/>
      <c r="U23" s="247">
        <v>11199.453498</v>
      </c>
    </row>
    <row r="24" spans="1:21" ht="12" customHeight="1">
      <c r="A24" s="1" t="s">
        <v>124</v>
      </c>
      <c r="U24" s="1" t="s">
        <v>131</v>
      </c>
    </row>
    <row r="25" spans="1:21" ht="12" customHeight="1">
      <c r="A25" s="1" t="s">
        <v>189</v>
      </c>
      <c r="U25" s="1" t="s">
        <v>73</v>
      </c>
    </row>
    <row r="26" spans="1:21" ht="12" customHeight="1">
      <c r="A26" s="1" t="s">
        <v>143</v>
      </c>
      <c r="U26" s="1" t="s">
        <v>74</v>
      </c>
    </row>
    <row r="27" spans="1:21" ht="12" customHeight="1">
      <c r="A27" s="1" t="s">
        <v>117</v>
      </c>
      <c r="U27" s="221">
        <f>(100/1000000)*U14/U23</f>
        <v>15.391639219787223</v>
      </c>
    </row>
    <row r="28" spans="1:21" ht="12" customHeight="1">
      <c r="A28" s="1" t="s">
        <v>129</v>
      </c>
      <c r="U28" s="1" t="s">
        <v>118</v>
      </c>
    </row>
    <row r="29" spans="1:21" ht="12" customHeight="1">
      <c r="A29" s="1" t="s">
        <v>204</v>
      </c>
      <c r="U29" s="1" t="s">
        <v>70</v>
      </c>
    </row>
    <row r="30" spans="1:21" ht="12" customHeight="1">
      <c r="A30" s="1" t="s">
        <v>428</v>
      </c>
      <c r="U30" s="1" t="s">
        <v>69</v>
      </c>
    </row>
    <row r="31" spans="1:21" ht="12" customHeight="1">
      <c r="A31" s="1" t="s">
        <v>453</v>
      </c>
      <c r="U31" s="1" t="s">
        <v>119</v>
      </c>
    </row>
    <row r="32" spans="1:21" ht="12" customHeight="1">
      <c r="A32" s="1" t="s">
        <v>305</v>
      </c>
      <c r="U32" s="1" t="s">
        <v>140</v>
      </c>
    </row>
    <row r="33" spans="1:21" ht="12" customHeight="1">
      <c r="A33" s="1" t="s">
        <v>304</v>
      </c>
      <c r="U33" s="1" t="s">
        <v>68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37"/>
  <sheetViews>
    <sheetView zoomScale="125" zoomScaleNormal="125" workbookViewId="0" topLeftCell="A3">
      <selection activeCell="F26" sqref="F26"/>
    </sheetView>
  </sheetViews>
  <sheetFormatPr defaultColWidth="11.421875" defaultRowHeight="12.75"/>
  <cols>
    <col min="1" max="1" width="3.8515625" style="235" customWidth="1"/>
    <col min="2" max="2" width="11.00390625" style="235" bestFit="1" customWidth="1"/>
    <col min="3" max="3" width="13.7109375" style="235" bestFit="1" customWidth="1"/>
    <col min="4" max="4" width="10.140625" style="235" customWidth="1"/>
    <col min="5" max="5" width="10.8515625" style="237" customWidth="1"/>
    <col min="6" max="6" width="12.8515625" style="237" customWidth="1"/>
    <col min="7" max="7" width="11.7109375" style="237" customWidth="1"/>
    <col min="8" max="12" width="3.8515625" style="235" customWidth="1"/>
    <col min="13" max="16384" width="10.8515625" style="235" customWidth="1"/>
  </cols>
  <sheetData>
    <row r="1" spans="2:7" ht="15">
      <c r="B1" s="242" t="s">
        <v>91</v>
      </c>
      <c r="C1" s="249" t="s">
        <v>782</v>
      </c>
      <c r="D1" s="250"/>
      <c r="E1" s="250"/>
      <c r="F1" s="250"/>
      <c r="G1" s="250"/>
    </row>
    <row r="2" spans="2:7" ht="15">
      <c r="B2" s="243"/>
      <c r="C2" s="249" t="s">
        <v>92</v>
      </c>
      <c r="D2" s="250"/>
      <c r="E2" s="250"/>
      <c r="F2" s="250"/>
      <c r="G2" s="250"/>
    </row>
    <row r="3" spans="2:3" ht="15">
      <c r="B3" s="243"/>
      <c r="C3" s="243"/>
    </row>
    <row r="4" spans="5:7" ht="15">
      <c r="E4" s="252" t="s">
        <v>60</v>
      </c>
      <c r="F4" s="252"/>
      <c r="G4" s="252"/>
    </row>
    <row r="5" spans="5:7" ht="15">
      <c r="E5" s="252" t="s">
        <v>61</v>
      </c>
      <c r="F5" s="252"/>
      <c r="G5" s="252"/>
    </row>
    <row r="6" spans="5:7" ht="15">
      <c r="E6" s="238" t="s">
        <v>57</v>
      </c>
      <c r="F6" s="238" t="s">
        <v>735</v>
      </c>
      <c r="G6" s="238" t="s">
        <v>56</v>
      </c>
    </row>
    <row r="7" spans="5:7" ht="15">
      <c r="E7" s="239" t="s">
        <v>59</v>
      </c>
      <c r="F7" s="239" t="s">
        <v>736</v>
      </c>
      <c r="G7" s="239" t="s">
        <v>58</v>
      </c>
    </row>
    <row r="8" spans="1:8" ht="15">
      <c r="A8" s="251" t="s">
        <v>47</v>
      </c>
      <c r="B8" s="251"/>
      <c r="C8" s="251"/>
      <c r="D8" s="251"/>
      <c r="E8" s="237">
        <v>52764</v>
      </c>
      <c r="F8" s="237">
        <v>318442.480331227</v>
      </c>
      <c r="G8" s="237">
        <f>1000*F8/E8</f>
        <v>6035.222506467042</v>
      </c>
      <c r="H8" s="235" t="s">
        <v>49</v>
      </c>
    </row>
    <row r="9" spans="1:8" ht="15">
      <c r="A9" s="251" t="s">
        <v>48</v>
      </c>
      <c r="B9" s="251"/>
      <c r="C9" s="251"/>
      <c r="D9" s="251"/>
      <c r="E9" s="237">
        <v>46143</v>
      </c>
      <c r="F9" s="237">
        <v>214270.361</v>
      </c>
      <c r="G9" s="237">
        <f aca="true" t="shared" si="0" ref="G9:G22">1000*F9/E9</f>
        <v>4643.615738031771</v>
      </c>
      <c r="H9" s="235" t="s">
        <v>50</v>
      </c>
    </row>
    <row r="10" spans="1:8" ht="15">
      <c r="A10" s="251" t="s">
        <v>46</v>
      </c>
      <c r="B10" s="251"/>
      <c r="C10" s="251"/>
      <c r="D10" s="251"/>
      <c r="E10" s="237">
        <v>67170</v>
      </c>
      <c r="F10" s="237">
        <v>531335.417</v>
      </c>
      <c r="G10" s="237">
        <f t="shared" si="0"/>
        <v>7910.308426380825</v>
      </c>
      <c r="H10" s="235" t="s">
        <v>51</v>
      </c>
    </row>
    <row r="11" spans="1:8" ht="15">
      <c r="A11" s="251" t="s">
        <v>96</v>
      </c>
      <c r="B11" s="251"/>
      <c r="C11" s="251"/>
      <c r="D11" s="251"/>
      <c r="E11" s="237">
        <v>55235</v>
      </c>
      <c r="F11" s="237">
        <v>239066.361</v>
      </c>
      <c r="G11" s="237">
        <f t="shared" si="0"/>
        <v>4328.168027518784</v>
      </c>
      <c r="H11" s="235" t="s">
        <v>52</v>
      </c>
    </row>
    <row r="12" spans="1:8" ht="15">
      <c r="A12" s="260" t="s">
        <v>33</v>
      </c>
      <c r="B12" s="261"/>
      <c r="C12" s="261"/>
      <c r="D12" s="261"/>
      <c r="E12" s="256">
        <v>91204</v>
      </c>
      <c r="F12" s="256">
        <v>180745.123</v>
      </c>
      <c r="G12" s="256">
        <f t="shared" si="0"/>
        <v>1981.7674992324899</v>
      </c>
      <c r="H12" s="235" t="s">
        <v>52</v>
      </c>
    </row>
    <row r="13" spans="1:8" ht="15">
      <c r="A13" s="260" t="s">
        <v>34</v>
      </c>
      <c r="B13" s="261"/>
      <c r="C13" s="261"/>
      <c r="D13" s="261"/>
      <c r="E13" s="256">
        <v>4521</v>
      </c>
      <c r="F13" s="256">
        <v>8113.135</v>
      </c>
      <c r="G13" s="256">
        <f t="shared" si="0"/>
        <v>1794.5443485954436</v>
      </c>
      <c r="H13" s="235" t="s">
        <v>52</v>
      </c>
    </row>
    <row r="14" spans="1:8" ht="15">
      <c r="A14" s="260" t="s">
        <v>35</v>
      </c>
      <c r="B14" s="261"/>
      <c r="C14" s="261"/>
      <c r="D14" s="261"/>
      <c r="E14" s="256">
        <v>7830</v>
      </c>
      <c r="F14" s="256">
        <v>12576.177</v>
      </c>
      <c r="G14" s="256">
        <f t="shared" si="0"/>
        <v>1606.1528735632185</v>
      </c>
      <c r="H14" s="235" t="s">
        <v>52</v>
      </c>
    </row>
    <row r="15" spans="1:8" ht="15">
      <c r="A15" s="260" t="s">
        <v>23</v>
      </c>
      <c r="B15" s="261"/>
      <c r="C15" s="261"/>
      <c r="D15" s="261"/>
      <c r="E15" s="256">
        <v>30144</v>
      </c>
      <c r="F15" s="256">
        <v>86994.455</v>
      </c>
      <c r="G15" s="256">
        <f t="shared" si="0"/>
        <v>2885.9625464437368</v>
      </c>
      <c r="H15" s="235" t="s">
        <v>52</v>
      </c>
    </row>
    <row r="16" spans="1:2" ht="15">
      <c r="A16" s="257" t="s">
        <v>32</v>
      </c>
      <c r="B16" s="258"/>
    </row>
    <row r="17" spans="1:14" ht="15">
      <c r="A17" s="258"/>
      <c r="B17" s="257" t="s">
        <v>492</v>
      </c>
      <c r="E17" s="256">
        <v>8237</v>
      </c>
      <c r="F17" s="256">
        <v>30954.203</v>
      </c>
      <c r="G17" s="256">
        <f t="shared" si="0"/>
        <v>3757.9462182833554</v>
      </c>
      <c r="H17" s="235" t="s">
        <v>52</v>
      </c>
      <c r="M17" s="245">
        <f>1000*F$22/E22</f>
        <v>4451.9358302504415</v>
      </c>
      <c r="N17" s="235" t="s">
        <v>21</v>
      </c>
    </row>
    <row r="18" spans="1:14" ht="15">
      <c r="A18" s="258"/>
      <c r="B18" s="257" t="s">
        <v>493</v>
      </c>
      <c r="E18" s="256">
        <v>4705</v>
      </c>
      <c r="F18" s="256">
        <v>17564.011</v>
      </c>
      <c r="G18" s="256">
        <f t="shared" si="0"/>
        <v>3733.0522848034007</v>
      </c>
      <c r="H18" s="235" t="s">
        <v>52</v>
      </c>
      <c r="M18" s="245">
        <f>1000*F$22/E23</f>
        <v>11093.751234175032</v>
      </c>
      <c r="N18" s="235" t="s">
        <v>22</v>
      </c>
    </row>
    <row r="19" spans="1:8" ht="15">
      <c r="A19" s="258"/>
      <c r="B19" s="257" t="s">
        <v>494</v>
      </c>
      <c r="E19" s="256">
        <v>1267</v>
      </c>
      <c r="F19" s="256">
        <v>3849.868</v>
      </c>
      <c r="G19" s="256">
        <f t="shared" si="0"/>
        <v>3038.5698500394633</v>
      </c>
      <c r="H19" s="235" t="s">
        <v>52</v>
      </c>
    </row>
    <row r="20" spans="1:8" ht="15">
      <c r="A20" s="258"/>
      <c r="B20" s="259" t="s">
        <v>498</v>
      </c>
      <c r="C20" s="236"/>
      <c r="E20" s="256">
        <v>435</v>
      </c>
      <c r="F20" s="256">
        <v>1768.748</v>
      </c>
      <c r="G20" s="256">
        <f t="shared" si="0"/>
        <v>4066.0873563218393</v>
      </c>
      <c r="H20" s="235" t="s">
        <v>52</v>
      </c>
    </row>
    <row r="21" spans="1:7" ht="15">
      <c r="A21" s="236"/>
      <c r="B21" s="150"/>
      <c r="C21" s="236"/>
      <c r="E21" s="235"/>
      <c r="F21" s="235"/>
      <c r="G21" s="235"/>
    </row>
    <row r="22" spans="1:7" ht="15">
      <c r="A22" s="236"/>
      <c r="B22" s="152"/>
      <c r="C22" s="236"/>
      <c r="D22" s="241" t="s">
        <v>739</v>
      </c>
      <c r="E22" s="237">
        <f>SUM(E8:E20)</f>
        <v>369655</v>
      </c>
      <c r="F22" s="237">
        <f>SUM(F8:F20)</f>
        <v>1645680.339331227</v>
      </c>
      <c r="G22" s="237">
        <f t="shared" si="0"/>
        <v>4451.9358302504415</v>
      </c>
    </row>
    <row r="23" spans="1:7" ht="15">
      <c r="A23" s="236"/>
      <c r="B23" s="236"/>
      <c r="C23" s="236"/>
      <c r="D23" s="255" t="s">
        <v>31</v>
      </c>
      <c r="E23" s="256">
        <f>SUM(E12:E20)</f>
        <v>148343</v>
      </c>
      <c r="F23" s="256">
        <f>SUM(F12:F20)</f>
        <v>342565.72000000003</v>
      </c>
      <c r="G23" s="256">
        <f>SUM(G12:G20)</f>
        <v>22864.082977282953</v>
      </c>
    </row>
    <row r="24" spans="1:7" ht="15">
      <c r="A24" s="236"/>
      <c r="B24" s="236"/>
      <c r="C24" s="236"/>
      <c r="D24" s="241"/>
      <c r="E24" s="245"/>
      <c r="G24" s="245"/>
    </row>
    <row r="25" spans="1:7" ht="15">
      <c r="A25" s="240" t="s">
        <v>737</v>
      </c>
      <c r="G25" s="245"/>
    </row>
    <row r="26" ht="15">
      <c r="A26" s="235" t="s">
        <v>738</v>
      </c>
    </row>
    <row r="27" ht="15">
      <c r="A27" s="235" t="s">
        <v>53</v>
      </c>
    </row>
    <row r="28" ht="15">
      <c r="A28" s="235" t="s">
        <v>54</v>
      </c>
    </row>
    <row r="29" ht="15">
      <c r="A29" s="235" t="s">
        <v>90</v>
      </c>
    </row>
    <row r="30" ht="15">
      <c r="B30" s="235" t="s">
        <v>45</v>
      </c>
    </row>
    <row r="31" ht="15">
      <c r="B31" s="235" t="s">
        <v>97</v>
      </c>
    </row>
    <row r="32" ht="15">
      <c r="A32" s="235" t="s">
        <v>93</v>
      </c>
    </row>
    <row r="33" ht="15">
      <c r="B33" s="235" t="s">
        <v>94</v>
      </c>
    </row>
    <row r="34" spans="2:3" ht="15">
      <c r="B34" s="244" t="s">
        <v>95</v>
      </c>
      <c r="C34" s="244"/>
    </row>
    <row r="35" ht="15">
      <c r="A35" s="235" t="s">
        <v>98</v>
      </c>
    </row>
    <row r="36" ht="15">
      <c r="B36" s="235" t="s">
        <v>43</v>
      </c>
    </row>
    <row r="37" ht="15">
      <c r="B37" s="235" t="s">
        <v>44</v>
      </c>
    </row>
  </sheetData>
  <mergeCells count="12">
    <mergeCell ref="A12:D12"/>
    <mergeCell ref="A13:D13"/>
    <mergeCell ref="A15:D15"/>
    <mergeCell ref="A14:D14"/>
    <mergeCell ref="E4:G4"/>
    <mergeCell ref="E5:G5"/>
    <mergeCell ref="C1:G1"/>
    <mergeCell ref="C2:G2"/>
    <mergeCell ref="A10:D10"/>
    <mergeCell ref="A9:D9"/>
    <mergeCell ref="A8:D8"/>
    <mergeCell ref="A11:D11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J45"/>
  <sheetViews>
    <sheetView tabSelected="1" zoomScale="150" zoomScaleNormal="150" workbookViewId="0" topLeftCell="A1">
      <selection activeCell="C18" sqref="C18"/>
    </sheetView>
  </sheetViews>
  <sheetFormatPr defaultColWidth="11.421875" defaultRowHeight="12.75"/>
  <sheetData>
    <row r="2" spans="1:2" ht="15">
      <c r="A2" s="246" t="s">
        <v>770</v>
      </c>
      <c r="B2" s="246"/>
    </row>
    <row r="3" spans="1:2" ht="15">
      <c r="A3" s="246"/>
      <c r="B3" s="246" t="s">
        <v>771</v>
      </c>
    </row>
    <row r="5" ht="15">
      <c r="A5" s="48" t="s">
        <v>769</v>
      </c>
    </row>
    <row r="6" ht="15">
      <c r="A6" s="105" t="s">
        <v>67</v>
      </c>
    </row>
    <row r="7" ht="12" customHeight="1">
      <c r="A7" s="253"/>
    </row>
    <row r="8" ht="12" customHeight="1">
      <c r="A8" s="254" t="s">
        <v>39</v>
      </c>
    </row>
    <row r="9" ht="12" customHeight="1">
      <c r="A9" s="254" t="s">
        <v>41</v>
      </c>
    </row>
    <row r="10" ht="12">
      <c r="A10" s="254" t="s">
        <v>42</v>
      </c>
    </row>
    <row r="11" ht="12">
      <c r="A11" s="254"/>
    </row>
    <row r="12" ht="12">
      <c r="A12" s="254" t="s">
        <v>40</v>
      </c>
    </row>
    <row r="13" ht="12">
      <c r="A13" s="254" t="s">
        <v>2</v>
      </c>
    </row>
    <row r="14" ht="12">
      <c r="A14" s="254" t="s">
        <v>24</v>
      </c>
    </row>
    <row r="15" ht="12">
      <c r="A15" s="254"/>
    </row>
    <row r="16" ht="12">
      <c r="A16" t="s">
        <v>772</v>
      </c>
    </row>
    <row r="17" ht="12">
      <c r="A17" t="s">
        <v>37</v>
      </c>
    </row>
    <row r="18" ht="12">
      <c r="A18" t="s">
        <v>38</v>
      </c>
    </row>
    <row r="19" spans="1:9" ht="12">
      <c r="A19" t="s">
        <v>27</v>
      </c>
      <c r="I19">
        <f>1000*1645.8/148.343</f>
        <v>11094.55788274472</v>
      </c>
    </row>
    <row r="20" ht="12">
      <c r="A20" t="s">
        <v>12</v>
      </c>
    </row>
    <row r="21" ht="12">
      <c r="A21" t="s">
        <v>13</v>
      </c>
    </row>
    <row r="23" spans="1:8" ht="12">
      <c r="A23" t="s">
        <v>29</v>
      </c>
      <c r="H23" s="262" t="s">
        <v>26</v>
      </c>
    </row>
    <row r="24" spans="1:9" ht="12">
      <c r="A24" t="s">
        <v>14</v>
      </c>
      <c r="H24">
        <f>(11199.453498-1645.8)/18.136628</f>
        <v>526.7601837563191</v>
      </c>
      <c r="I24" t="s">
        <v>30</v>
      </c>
    </row>
    <row r="25" spans="1:9" ht="12">
      <c r="A25" t="s">
        <v>19</v>
      </c>
      <c r="H25">
        <f>(11199.453498-342.566)/18.166852</f>
        <v>597.620737924215</v>
      </c>
      <c r="I25" t="s">
        <v>28</v>
      </c>
    </row>
    <row r="26" ht="12">
      <c r="A26" t="s">
        <v>20</v>
      </c>
    </row>
    <row r="27" spans="1:8" ht="12">
      <c r="A27" t="s">
        <v>25</v>
      </c>
      <c r="H27">
        <f>1-(H24/H25)</f>
        <v>0.11857110985476182</v>
      </c>
    </row>
    <row r="28" ht="12">
      <c r="A28" t="s">
        <v>17</v>
      </c>
    </row>
    <row r="29" spans="1:10" ht="12">
      <c r="A29" t="s">
        <v>18</v>
      </c>
      <c r="J29">
        <f>18284971-148343</f>
        <v>18136628</v>
      </c>
    </row>
    <row r="30" ht="12">
      <c r="A30" t="s">
        <v>3</v>
      </c>
    </row>
    <row r="31" spans="8:10" ht="12">
      <c r="H31">
        <f>18284971-118119</f>
        <v>18166852</v>
      </c>
      <c r="J31">
        <f>148.343/18284.971</f>
        <v>0.008112837586671588</v>
      </c>
    </row>
    <row r="32" ht="12">
      <c r="A32" t="s">
        <v>4</v>
      </c>
    </row>
    <row r="33" ht="12">
      <c r="A33" t="s">
        <v>5</v>
      </c>
    </row>
    <row r="34" ht="12">
      <c r="A34" t="s">
        <v>6</v>
      </c>
    </row>
    <row r="35" ht="12">
      <c r="A35" t="s">
        <v>7</v>
      </c>
    </row>
    <row r="36" ht="12">
      <c r="A36" t="s">
        <v>8</v>
      </c>
    </row>
    <row r="37" ht="12">
      <c r="A37" t="s">
        <v>9</v>
      </c>
    </row>
    <row r="38" ht="12">
      <c r="A38" t="s">
        <v>10</v>
      </c>
    </row>
    <row r="39" ht="12">
      <c r="A39" t="s">
        <v>11</v>
      </c>
    </row>
    <row r="40" ht="12">
      <c r="A40" t="s">
        <v>0</v>
      </c>
    </row>
    <row r="41" ht="12">
      <c r="A41" t="s">
        <v>1</v>
      </c>
    </row>
    <row r="43" spans="1:4" ht="12">
      <c r="A43" t="s">
        <v>36</v>
      </c>
      <c r="D43" s="248"/>
    </row>
    <row r="44" ht="12">
      <c r="A44" t="s">
        <v>15</v>
      </c>
    </row>
    <row r="45" ht="12">
      <c r="A45" t="s">
        <v>16</v>
      </c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66"/>
  <sheetViews>
    <sheetView zoomScale="125" zoomScaleNormal="125" zoomScalePageLayoutView="0" workbookViewId="0" topLeftCell="A1">
      <selection activeCell="I2" sqref="I2"/>
    </sheetView>
  </sheetViews>
  <sheetFormatPr defaultColWidth="12.7109375" defaultRowHeight="12" customHeight="1"/>
  <cols>
    <col min="1" max="1" width="12.7109375" style="1" customWidth="1"/>
    <col min="2" max="2" width="8.7109375" style="1" customWidth="1"/>
    <col min="3" max="3" width="8.8515625" style="1" customWidth="1"/>
    <col min="4" max="4" width="9.421875" style="1" customWidth="1"/>
    <col min="5" max="5" width="9.7109375" style="1" customWidth="1"/>
    <col min="6" max="7" width="9.140625" style="1" customWidth="1"/>
    <col min="8" max="16384" width="12.7109375" style="1" customWidth="1"/>
  </cols>
  <sheetData>
    <row r="1" ht="12" customHeight="1">
      <c r="A1" s="2" t="s">
        <v>327</v>
      </c>
    </row>
    <row r="2" ht="12" customHeight="1">
      <c r="A2" s="2"/>
    </row>
    <row r="3" spans="1:6" ht="12" customHeight="1">
      <c r="A3" s="2"/>
      <c r="F3" s="1" t="s">
        <v>591</v>
      </c>
    </row>
    <row r="4" spans="2:12" ht="12" customHeight="1">
      <c r="B4" s="1" t="s">
        <v>329</v>
      </c>
      <c r="D4" s="1" t="s">
        <v>474</v>
      </c>
      <c r="F4" s="98" t="s">
        <v>716</v>
      </c>
      <c r="G4" s="99"/>
      <c r="H4" s="100"/>
      <c r="I4" s="83" t="s">
        <v>717</v>
      </c>
      <c r="J4" s="83" t="s">
        <v>455</v>
      </c>
      <c r="K4" s="83" t="s">
        <v>610</v>
      </c>
      <c r="L4" s="83" t="s">
        <v>611</v>
      </c>
    </row>
    <row r="5" spans="2:12" ht="12" customHeight="1">
      <c r="B5" s="1" t="s">
        <v>330</v>
      </c>
      <c r="C5" s="1" t="s">
        <v>473</v>
      </c>
      <c r="D5" s="1" t="s">
        <v>238</v>
      </c>
      <c r="E5" s="1" t="s">
        <v>239</v>
      </c>
      <c r="F5" s="83" t="s">
        <v>592</v>
      </c>
      <c r="G5" s="83" t="s">
        <v>336</v>
      </c>
      <c r="H5" s="83" t="s">
        <v>337</v>
      </c>
      <c r="I5" s="83" t="s">
        <v>592</v>
      </c>
      <c r="J5" s="83" t="s">
        <v>592</v>
      </c>
      <c r="K5" s="83" t="s">
        <v>592</v>
      </c>
      <c r="L5" s="83" t="s">
        <v>592</v>
      </c>
    </row>
    <row r="6" spans="1:12" ht="12" customHeight="1">
      <c r="A6" s="1" t="s">
        <v>328</v>
      </c>
      <c r="B6" s="6" t="s">
        <v>348</v>
      </c>
      <c r="C6" s="6" t="s">
        <v>349</v>
      </c>
      <c r="D6" s="6" t="s">
        <v>718</v>
      </c>
      <c r="E6" s="6" t="s">
        <v>719</v>
      </c>
      <c r="F6" s="6" t="s">
        <v>720</v>
      </c>
      <c r="G6" s="6" t="s">
        <v>448</v>
      </c>
      <c r="H6" s="6" t="s">
        <v>312</v>
      </c>
      <c r="I6" s="6" t="s">
        <v>313</v>
      </c>
      <c r="J6" s="6" t="s">
        <v>314</v>
      </c>
      <c r="K6" s="6" t="s">
        <v>315</v>
      </c>
      <c r="L6" s="30" t="s">
        <v>632</v>
      </c>
    </row>
    <row r="7" spans="1:12" ht="12" customHeight="1">
      <c r="A7" s="1">
        <v>1</v>
      </c>
      <c r="B7" s="5">
        <v>1000</v>
      </c>
      <c r="C7" s="5">
        <v>1100</v>
      </c>
      <c r="D7" s="3">
        <v>1.1</v>
      </c>
      <c r="E7" s="3">
        <v>1</v>
      </c>
      <c r="F7" s="5">
        <v>11</v>
      </c>
      <c r="G7" s="5">
        <v>0</v>
      </c>
      <c r="H7" s="5">
        <v>11</v>
      </c>
      <c r="I7" s="5">
        <v>17</v>
      </c>
      <c r="J7" s="5">
        <v>12</v>
      </c>
      <c r="K7" s="5">
        <v>13</v>
      </c>
      <c r="L7" s="5">
        <v>7</v>
      </c>
    </row>
    <row r="8" spans="1:12" ht="12" customHeight="1">
      <c r="A8" s="1">
        <v>2</v>
      </c>
      <c r="B8" s="5">
        <v>1100</v>
      </c>
      <c r="C8" s="5">
        <v>1200</v>
      </c>
      <c r="D8" s="3">
        <v>1.11</v>
      </c>
      <c r="E8" s="3">
        <v>1.02</v>
      </c>
      <c r="F8" s="5">
        <v>12</v>
      </c>
      <c r="G8" s="5">
        <v>24</v>
      </c>
      <c r="H8" s="5">
        <v>12</v>
      </c>
      <c r="I8" s="5">
        <v>20</v>
      </c>
      <c r="J8" s="5">
        <v>15</v>
      </c>
      <c r="K8" s="5">
        <v>15</v>
      </c>
      <c r="L8" s="5">
        <v>8</v>
      </c>
    </row>
    <row r="9" spans="1:12" ht="12" customHeight="1">
      <c r="A9" s="1">
        <v>3</v>
      </c>
      <c r="B9" s="5">
        <v>1200</v>
      </c>
      <c r="C9" s="5">
        <v>1400</v>
      </c>
      <c r="D9" s="3">
        <v>1.21</v>
      </c>
      <c r="E9" s="3">
        <v>1.04</v>
      </c>
      <c r="F9" s="5">
        <v>14</v>
      </c>
      <c r="G9" s="5">
        <v>56</v>
      </c>
      <c r="H9" s="5">
        <v>15</v>
      </c>
      <c r="I9" s="5">
        <v>24</v>
      </c>
      <c r="J9" s="5">
        <v>20</v>
      </c>
      <c r="K9" s="5">
        <v>19</v>
      </c>
      <c r="L9" s="5">
        <v>10</v>
      </c>
    </row>
    <row r="10" spans="1:12" ht="12" customHeight="1">
      <c r="A10" s="1">
        <v>4</v>
      </c>
      <c r="B10" s="5">
        <v>1400</v>
      </c>
      <c r="C10" s="5">
        <v>1600</v>
      </c>
      <c r="D10" s="3">
        <v>1.21</v>
      </c>
      <c r="E10" s="3">
        <v>1.06</v>
      </c>
      <c r="F10" s="5">
        <v>16</v>
      </c>
      <c r="G10" s="5">
        <v>96</v>
      </c>
      <c r="H10" s="5">
        <v>17</v>
      </c>
      <c r="I10" s="5">
        <v>31</v>
      </c>
      <c r="J10" s="5">
        <v>27</v>
      </c>
      <c r="K10" s="5">
        <v>24</v>
      </c>
      <c r="L10" s="5">
        <v>12</v>
      </c>
    </row>
    <row r="11" spans="1:12" ht="12" customHeight="1">
      <c r="A11" s="1">
        <v>5</v>
      </c>
      <c r="B11" s="5">
        <v>1600</v>
      </c>
      <c r="C11" s="5">
        <v>1800</v>
      </c>
      <c r="D11" s="3">
        <v>1.22</v>
      </c>
      <c r="E11" s="3">
        <v>1.08</v>
      </c>
      <c r="F11" s="5">
        <v>1</v>
      </c>
      <c r="G11" s="5">
        <v>44</v>
      </c>
      <c r="H11" s="5">
        <v>19</v>
      </c>
      <c r="I11" s="5">
        <v>37</v>
      </c>
      <c r="J11" s="5">
        <v>34</v>
      </c>
      <c r="K11" s="5">
        <v>29</v>
      </c>
      <c r="L11" s="5">
        <v>14</v>
      </c>
    </row>
    <row r="12" spans="1:12" ht="12" customHeight="1">
      <c r="A12" s="1">
        <v>6</v>
      </c>
      <c r="B12" s="5">
        <v>1800</v>
      </c>
      <c r="C12" s="5">
        <v>2000</v>
      </c>
      <c r="D12" s="3">
        <v>1.22</v>
      </c>
      <c r="E12" s="3">
        <v>1.1</v>
      </c>
      <c r="F12" s="5">
        <v>22</v>
      </c>
      <c r="G12" s="5">
        <v>0</v>
      </c>
      <c r="H12" s="5">
        <v>22</v>
      </c>
      <c r="I12" s="5">
        <v>46</v>
      </c>
      <c r="J12" s="5">
        <v>42</v>
      </c>
      <c r="K12" s="5">
        <v>34</v>
      </c>
      <c r="L12" s="5">
        <v>17</v>
      </c>
    </row>
    <row r="13" spans="1:12" ht="12" customHeight="1">
      <c r="A13" s="1">
        <v>7</v>
      </c>
      <c r="B13" s="5">
        <v>2000</v>
      </c>
      <c r="C13" s="5">
        <v>2300</v>
      </c>
      <c r="D13" s="3">
        <v>1.3</v>
      </c>
      <c r="E13" s="3">
        <v>1.13</v>
      </c>
      <c r="F13" s="5">
        <v>25</v>
      </c>
      <c r="G13" s="5">
        <v>99</v>
      </c>
      <c r="H13" s="5">
        <v>26</v>
      </c>
      <c r="I13" s="5">
        <v>54</v>
      </c>
      <c r="J13" s="5">
        <v>56</v>
      </c>
      <c r="K13" s="5">
        <v>42</v>
      </c>
      <c r="L13" s="5">
        <v>21</v>
      </c>
    </row>
    <row r="14" spans="1:12" ht="12" customHeight="1">
      <c r="A14" s="1">
        <v>8</v>
      </c>
      <c r="B14" s="5">
        <v>2300</v>
      </c>
      <c r="C14" s="5">
        <v>2600</v>
      </c>
      <c r="D14" s="3">
        <v>1.31</v>
      </c>
      <c r="E14" s="3">
        <v>1.16</v>
      </c>
      <c r="F14" s="5">
        <v>30</v>
      </c>
      <c r="G14" s="5">
        <v>16</v>
      </c>
      <c r="H14" s="5">
        <v>30</v>
      </c>
      <c r="I14" s="5">
        <v>62</v>
      </c>
      <c r="J14" s="5">
        <v>67</v>
      </c>
      <c r="K14" s="5">
        <v>49</v>
      </c>
      <c r="L14" s="5">
        <v>24</v>
      </c>
    </row>
    <row r="15" spans="1:12" ht="12" customHeight="1">
      <c r="A15" s="1">
        <v>9</v>
      </c>
      <c r="B15" s="5">
        <v>2600</v>
      </c>
      <c r="C15" s="5">
        <v>2900</v>
      </c>
      <c r="D15" s="3">
        <v>1.33</v>
      </c>
      <c r="E15" s="3">
        <v>1.19</v>
      </c>
      <c r="F15" s="5">
        <v>34</v>
      </c>
      <c r="G15" s="5">
        <v>51</v>
      </c>
      <c r="H15" s="5">
        <v>35</v>
      </c>
      <c r="I15" s="5">
        <v>71</v>
      </c>
      <c r="J15" s="5">
        <v>79</v>
      </c>
      <c r="K15" s="5">
        <v>57</v>
      </c>
      <c r="L15" s="5">
        <v>28</v>
      </c>
    </row>
    <row r="16" spans="1:12" ht="12" customHeight="1">
      <c r="A16" s="1">
        <v>10</v>
      </c>
      <c r="B16" s="5">
        <v>2900</v>
      </c>
      <c r="C16" s="5">
        <v>3200</v>
      </c>
      <c r="D16" s="3">
        <v>1.35</v>
      </c>
      <c r="E16" s="3">
        <v>1.22</v>
      </c>
      <c r="F16" s="5">
        <v>39</v>
      </c>
      <c r="G16" s="5">
        <v>4</v>
      </c>
      <c r="H16" s="5">
        <v>39</v>
      </c>
      <c r="I16" s="5">
        <v>80</v>
      </c>
      <c r="J16" s="5">
        <v>94</v>
      </c>
      <c r="K16" s="5">
        <v>68</v>
      </c>
      <c r="L16" s="5">
        <v>33</v>
      </c>
    </row>
    <row r="17" spans="1:12" ht="12" customHeight="1">
      <c r="A17" s="1">
        <v>11</v>
      </c>
      <c r="B17" s="5">
        <v>3200</v>
      </c>
      <c r="C17" s="5">
        <v>3600</v>
      </c>
      <c r="D17" s="3">
        <v>1.37</v>
      </c>
      <c r="E17" s="3">
        <v>1.26</v>
      </c>
      <c r="F17" s="5">
        <v>45</v>
      </c>
      <c r="G17" s="5">
        <v>36</v>
      </c>
      <c r="H17" s="5">
        <v>45</v>
      </c>
      <c r="I17" s="5">
        <v>95</v>
      </c>
      <c r="J17" s="5">
        <v>109</v>
      </c>
      <c r="K17" s="5">
        <v>79</v>
      </c>
      <c r="L17" s="5">
        <v>41</v>
      </c>
    </row>
    <row r="18" spans="1:12" ht="12" customHeight="1">
      <c r="A18" s="1">
        <v>12</v>
      </c>
      <c r="B18" s="5">
        <v>3600</v>
      </c>
      <c r="C18" s="5">
        <v>4000</v>
      </c>
      <c r="D18" s="3">
        <v>1.44</v>
      </c>
      <c r="E18" s="3">
        <v>1.3</v>
      </c>
      <c r="F18" s="5">
        <v>52</v>
      </c>
      <c r="G18" s="5">
        <v>0</v>
      </c>
      <c r="H18" s="5">
        <v>52</v>
      </c>
      <c r="I18" s="5">
        <v>109</v>
      </c>
      <c r="J18" s="5">
        <v>126</v>
      </c>
      <c r="K18" s="5">
        <v>91</v>
      </c>
      <c r="L18" s="5">
        <v>47</v>
      </c>
    </row>
    <row r="19" spans="1:12" ht="12" customHeight="1">
      <c r="A19" s="1">
        <v>13</v>
      </c>
      <c r="B19" s="5">
        <v>4000</v>
      </c>
      <c r="C19" s="5">
        <v>4500</v>
      </c>
      <c r="D19" s="3">
        <v>1.52</v>
      </c>
      <c r="E19" s="3">
        <v>1.35</v>
      </c>
      <c r="F19" s="5">
        <v>60</v>
      </c>
      <c r="G19" s="5">
        <v>75</v>
      </c>
      <c r="H19" s="5">
        <v>61</v>
      </c>
      <c r="I19" s="5">
        <v>131</v>
      </c>
      <c r="J19" s="5">
        <v>151</v>
      </c>
      <c r="K19" s="5">
        <v>109</v>
      </c>
      <c r="L19" s="5">
        <v>59</v>
      </c>
    </row>
    <row r="20" spans="1:12" ht="12" customHeight="1">
      <c r="A20" s="1">
        <v>14</v>
      </c>
      <c r="B20" s="5">
        <v>4500</v>
      </c>
      <c r="C20" s="5">
        <v>5000</v>
      </c>
      <c r="D20" s="3">
        <v>1.56</v>
      </c>
      <c r="E20" s="3">
        <v>1.4</v>
      </c>
      <c r="F20" s="5">
        <v>70</v>
      </c>
      <c r="G20" s="5">
        <v>0</v>
      </c>
      <c r="H20" s="5">
        <v>70</v>
      </c>
      <c r="I20" s="5">
        <v>143</v>
      </c>
      <c r="J20" s="5">
        <v>172</v>
      </c>
      <c r="K20" s="5">
        <v>126</v>
      </c>
      <c r="L20" s="5">
        <v>68</v>
      </c>
    </row>
    <row r="21" spans="1:12" ht="12" customHeight="1">
      <c r="A21" s="1">
        <v>15</v>
      </c>
      <c r="B21" s="5">
        <v>5000</v>
      </c>
      <c r="C21" s="5">
        <v>5500</v>
      </c>
      <c r="D21" s="3">
        <v>1.6</v>
      </c>
      <c r="E21" s="3">
        <v>1.45</v>
      </c>
      <c r="F21" s="5">
        <v>79</v>
      </c>
      <c r="G21" s="5">
        <v>75</v>
      </c>
      <c r="H21" s="5">
        <v>80</v>
      </c>
      <c r="I21" s="5">
        <v>158</v>
      </c>
      <c r="J21" s="5">
        <v>193</v>
      </c>
      <c r="K21" s="5">
        <v>142</v>
      </c>
      <c r="L21" s="5">
        <v>76</v>
      </c>
    </row>
    <row r="22" spans="1:12" ht="12" customHeight="1">
      <c r="A22" s="1">
        <v>16</v>
      </c>
      <c r="B22" s="5">
        <v>5500</v>
      </c>
      <c r="C22" s="5">
        <v>6000</v>
      </c>
      <c r="D22" s="3">
        <v>1.64</v>
      </c>
      <c r="E22" s="3">
        <v>1.5</v>
      </c>
      <c r="F22" s="5">
        <v>90</v>
      </c>
      <c r="G22" s="5">
        <v>0</v>
      </c>
      <c r="H22" s="5">
        <v>90</v>
      </c>
      <c r="I22" s="5">
        <v>173</v>
      </c>
      <c r="J22" s="5">
        <v>213</v>
      </c>
      <c r="K22" s="5">
        <v>159</v>
      </c>
      <c r="L22" s="5">
        <v>83</v>
      </c>
    </row>
    <row r="23" spans="1:12" ht="12" customHeight="1">
      <c r="A23" s="1">
        <v>17</v>
      </c>
      <c r="B23" s="5">
        <v>6000</v>
      </c>
      <c r="C23" s="5">
        <v>6500</v>
      </c>
      <c r="D23" s="3">
        <v>1.68</v>
      </c>
      <c r="E23" s="3">
        <v>1.55</v>
      </c>
      <c r="F23" s="5">
        <v>100</v>
      </c>
      <c r="G23" s="5">
        <v>75</v>
      </c>
      <c r="H23" s="5">
        <v>101</v>
      </c>
      <c r="I23" s="5">
        <v>188</v>
      </c>
      <c r="J23" s="5">
        <v>235</v>
      </c>
      <c r="K23" s="5">
        <v>179</v>
      </c>
      <c r="L23" s="5">
        <v>93</v>
      </c>
    </row>
    <row r="24" spans="1:12" ht="12" customHeight="1">
      <c r="A24" s="1">
        <v>18</v>
      </c>
      <c r="B24" s="5">
        <v>6500</v>
      </c>
      <c r="C24" s="5">
        <v>7000</v>
      </c>
      <c r="D24" s="3">
        <v>1.72</v>
      </c>
      <c r="E24" s="3">
        <v>1.6</v>
      </c>
      <c r="F24" s="5">
        <v>112</v>
      </c>
      <c r="G24" s="5">
        <v>0</v>
      </c>
      <c r="H24" s="5">
        <v>112</v>
      </c>
      <c r="I24" s="5">
        <v>203</v>
      </c>
      <c r="J24" s="5">
        <v>256</v>
      </c>
      <c r="K24" s="5">
        <v>197</v>
      </c>
      <c r="L24" s="5">
        <v>103</v>
      </c>
    </row>
    <row r="25" spans="1:12" ht="12" customHeight="1">
      <c r="A25" s="1">
        <v>19</v>
      </c>
      <c r="B25" s="5">
        <v>7000</v>
      </c>
      <c r="C25" s="5">
        <v>7500</v>
      </c>
      <c r="D25" s="3">
        <v>1.77</v>
      </c>
      <c r="E25" s="3">
        <v>1.65</v>
      </c>
      <c r="F25" s="5">
        <v>123</v>
      </c>
      <c r="G25" s="5">
        <v>75</v>
      </c>
      <c r="H25" s="5">
        <v>124</v>
      </c>
      <c r="I25" s="5">
        <v>218</v>
      </c>
      <c r="J25" s="5">
        <v>272</v>
      </c>
      <c r="K25" s="5">
        <v>215</v>
      </c>
      <c r="L25" s="5">
        <v>113</v>
      </c>
    </row>
    <row r="26" spans="1:12" ht="12" customHeight="1">
      <c r="A26" s="1">
        <v>20</v>
      </c>
      <c r="B26" s="5">
        <v>7500</v>
      </c>
      <c r="C26" s="5">
        <v>8000</v>
      </c>
      <c r="D26" s="3">
        <v>1.81</v>
      </c>
      <c r="E26" s="3">
        <v>1.7</v>
      </c>
      <c r="F26" s="5">
        <v>136</v>
      </c>
      <c r="G26" s="5">
        <v>0</v>
      </c>
      <c r="H26" s="5">
        <v>136</v>
      </c>
      <c r="I26" s="5">
        <v>233</v>
      </c>
      <c r="J26" s="5">
        <v>292</v>
      </c>
      <c r="K26" s="5">
        <v>233</v>
      </c>
      <c r="L26" s="5">
        <v>122</v>
      </c>
    </row>
    <row r="27" spans="1:12" ht="12" customHeight="1">
      <c r="A27" s="1">
        <v>21</v>
      </c>
      <c r="B27" s="5">
        <v>8000</v>
      </c>
      <c r="C27" s="5">
        <v>8500</v>
      </c>
      <c r="D27" s="3">
        <v>1.86</v>
      </c>
      <c r="E27" s="3">
        <v>1.75</v>
      </c>
      <c r="F27" s="5">
        <v>148</v>
      </c>
      <c r="G27" s="5">
        <v>75</v>
      </c>
      <c r="H27" s="5">
        <v>149</v>
      </c>
      <c r="I27" s="5">
        <v>248</v>
      </c>
      <c r="J27" s="5">
        <v>313</v>
      </c>
      <c r="K27" s="5">
        <v>247</v>
      </c>
      <c r="L27" s="5">
        <v>133</v>
      </c>
    </row>
    <row r="28" spans="1:12" ht="12" customHeight="1">
      <c r="A28" s="1">
        <v>22</v>
      </c>
      <c r="B28" s="5">
        <v>8500</v>
      </c>
      <c r="C28" s="5">
        <v>9000</v>
      </c>
      <c r="D28" s="3">
        <v>1.91</v>
      </c>
      <c r="E28" s="3">
        <v>1.8</v>
      </c>
      <c r="F28" s="5">
        <v>162</v>
      </c>
      <c r="G28" s="5">
        <v>0</v>
      </c>
      <c r="H28" s="5">
        <v>162</v>
      </c>
      <c r="I28" s="5">
        <v>263</v>
      </c>
      <c r="J28" s="5">
        <v>333</v>
      </c>
      <c r="K28" s="5">
        <v>268</v>
      </c>
      <c r="L28" s="5">
        <v>142</v>
      </c>
    </row>
    <row r="29" spans="1:12" ht="12" customHeight="1">
      <c r="A29" s="1">
        <v>23</v>
      </c>
      <c r="B29" s="5">
        <v>9000</v>
      </c>
      <c r="C29" s="5">
        <v>9500</v>
      </c>
      <c r="D29" s="3">
        <v>1.95</v>
      </c>
      <c r="E29" s="3">
        <v>1.85</v>
      </c>
      <c r="F29" s="5">
        <v>175</v>
      </c>
      <c r="G29" s="5">
        <v>75</v>
      </c>
      <c r="H29" s="5">
        <v>176</v>
      </c>
      <c r="I29" s="5">
        <v>278</v>
      </c>
      <c r="J29" s="5">
        <v>353</v>
      </c>
      <c r="K29" s="5">
        <v>283</v>
      </c>
      <c r="L29" s="5">
        <v>154</v>
      </c>
    </row>
    <row r="30" spans="1:12" ht="12" customHeight="1">
      <c r="A30" s="1">
        <v>24</v>
      </c>
      <c r="B30" s="5">
        <v>9500</v>
      </c>
      <c r="C30" s="5">
        <v>10000</v>
      </c>
      <c r="D30" s="3">
        <v>2</v>
      </c>
      <c r="E30" s="3">
        <v>1.9</v>
      </c>
      <c r="F30" s="5">
        <v>190</v>
      </c>
      <c r="G30" s="5">
        <v>0</v>
      </c>
      <c r="H30" s="5">
        <v>190</v>
      </c>
      <c r="I30" s="5">
        <v>293</v>
      </c>
      <c r="J30" s="5">
        <v>376</v>
      </c>
      <c r="K30" s="5">
        <v>304</v>
      </c>
      <c r="L30" s="5">
        <v>164</v>
      </c>
    </row>
    <row r="31" spans="1:12" ht="12" customHeight="1">
      <c r="A31" s="1">
        <v>25</v>
      </c>
      <c r="B31" s="5">
        <v>10000</v>
      </c>
      <c r="C31" s="5">
        <v>11000</v>
      </c>
      <c r="D31" s="3">
        <v>2.2</v>
      </c>
      <c r="E31" s="3">
        <v>2</v>
      </c>
      <c r="F31" s="5">
        <v>220</v>
      </c>
      <c r="G31" s="5">
        <v>0</v>
      </c>
      <c r="H31" s="5">
        <v>220</v>
      </c>
      <c r="I31" s="5">
        <v>322</v>
      </c>
      <c r="J31" s="5">
        <v>418</v>
      </c>
      <c r="K31" s="5">
        <v>340</v>
      </c>
      <c r="L31" s="5">
        <v>193</v>
      </c>
    </row>
    <row r="32" spans="1:12" ht="12" customHeight="1">
      <c r="A32" s="1">
        <v>26</v>
      </c>
      <c r="B32" s="5">
        <v>11000</v>
      </c>
      <c r="C32" s="5">
        <v>12000</v>
      </c>
      <c r="D32" s="3">
        <v>2.29</v>
      </c>
      <c r="E32" s="3">
        <v>2.1</v>
      </c>
      <c r="F32" s="5">
        <v>252</v>
      </c>
      <c r="G32" s="5">
        <v>0</v>
      </c>
      <c r="H32" s="5">
        <v>252</v>
      </c>
      <c r="I32" s="5">
        <v>353</v>
      </c>
      <c r="J32" s="5">
        <v>461</v>
      </c>
      <c r="K32" s="5">
        <v>377</v>
      </c>
      <c r="L32" s="5">
        <v>222</v>
      </c>
    </row>
    <row r="33" spans="1:12" ht="12" customHeight="1">
      <c r="A33" s="1">
        <v>27</v>
      </c>
      <c r="B33" s="5">
        <v>12000</v>
      </c>
      <c r="C33" s="5">
        <v>13000</v>
      </c>
      <c r="D33" s="3">
        <v>2.38</v>
      </c>
      <c r="E33" s="3">
        <v>2.2</v>
      </c>
      <c r="F33" s="5">
        <v>286</v>
      </c>
      <c r="G33" s="5">
        <v>0</v>
      </c>
      <c r="H33" s="5">
        <v>286</v>
      </c>
      <c r="I33" s="5">
        <v>384</v>
      </c>
      <c r="J33" s="5">
        <v>520</v>
      </c>
      <c r="K33" s="5">
        <v>421</v>
      </c>
      <c r="L33" s="5">
        <v>251</v>
      </c>
    </row>
    <row r="34" spans="1:12" ht="12" customHeight="1">
      <c r="A34" s="1">
        <v>28</v>
      </c>
      <c r="B34" s="5">
        <v>13000</v>
      </c>
      <c r="C34" s="5">
        <v>14000</v>
      </c>
      <c r="D34" s="3">
        <v>2.48</v>
      </c>
      <c r="E34" s="3">
        <v>2.3</v>
      </c>
      <c r="F34" s="5">
        <v>322</v>
      </c>
      <c r="G34" s="5">
        <v>0</v>
      </c>
      <c r="H34" s="5">
        <v>322</v>
      </c>
      <c r="I34" s="5">
        <v>413</v>
      </c>
      <c r="J34" s="5">
        <v>560</v>
      </c>
      <c r="K34" s="5">
        <v>459</v>
      </c>
      <c r="L34" s="5">
        <v>280</v>
      </c>
    </row>
    <row r="35" spans="1:12" ht="12" customHeight="1">
      <c r="A35" s="1">
        <v>29</v>
      </c>
      <c r="B35" s="5">
        <v>14000</v>
      </c>
      <c r="C35" s="5">
        <v>15000</v>
      </c>
      <c r="D35" s="3">
        <v>2.57</v>
      </c>
      <c r="E35" s="3">
        <v>2.4</v>
      </c>
      <c r="F35" s="5">
        <v>360</v>
      </c>
      <c r="G35" s="5">
        <v>0</v>
      </c>
      <c r="H35" s="5">
        <v>360</v>
      </c>
      <c r="I35" s="5">
        <v>450</v>
      </c>
      <c r="J35" s="5">
        <v>600</v>
      </c>
      <c r="K35" s="5">
        <v>498</v>
      </c>
      <c r="L35" s="5">
        <v>300</v>
      </c>
    </row>
    <row r="36" spans="1:12" ht="12" customHeight="1">
      <c r="A36" s="1">
        <v>30</v>
      </c>
      <c r="B36" s="5">
        <v>15000</v>
      </c>
      <c r="C36" s="5">
        <v>16000</v>
      </c>
      <c r="D36" s="3">
        <v>2.66</v>
      </c>
      <c r="E36" s="3">
        <v>2.5</v>
      </c>
      <c r="F36" s="5">
        <v>400</v>
      </c>
      <c r="G36" s="5">
        <v>0</v>
      </c>
      <c r="H36" s="5">
        <v>400</v>
      </c>
      <c r="I36" s="5">
        <v>490</v>
      </c>
      <c r="J36" s="5">
        <v>640</v>
      </c>
      <c r="K36" s="5">
        <v>536</v>
      </c>
      <c r="L36" s="5">
        <v>347</v>
      </c>
    </row>
    <row r="37" spans="1:12" ht="12" customHeight="1">
      <c r="A37" s="1">
        <v>31</v>
      </c>
      <c r="B37" s="5">
        <v>16000</v>
      </c>
      <c r="C37" s="5">
        <v>17000</v>
      </c>
      <c r="D37" s="3">
        <v>2.76</v>
      </c>
      <c r="E37" s="3">
        <v>2.6</v>
      </c>
      <c r="F37" s="5">
        <v>442</v>
      </c>
      <c r="G37" s="5">
        <v>0</v>
      </c>
      <c r="H37" s="5">
        <v>442</v>
      </c>
      <c r="I37" s="5">
        <v>529</v>
      </c>
      <c r="J37" s="5">
        <v>689</v>
      </c>
      <c r="K37" s="5">
        <v>564</v>
      </c>
      <c r="L37" s="5">
        <v>386</v>
      </c>
    </row>
    <row r="38" spans="1:12" ht="12" customHeight="1">
      <c r="A38" s="1">
        <v>32</v>
      </c>
      <c r="B38" s="5">
        <v>17000</v>
      </c>
      <c r="C38" s="5">
        <v>18000</v>
      </c>
      <c r="D38" s="3">
        <v>2.86</v>
      </c>
      <c r="E38" s="3">
        <v>2.7</v>
      </c>
      <c r="F38" s="5">
        <v>486</v>
      </c>
      <c r="G38" s="5">
        <v>0</v>
      </c>
      <c r="H38" s="5">
        <v>486</v>
      </c>
      <c r="I38" s="5">
        <v>569</v>
      </c>
      <c r="J38" s="5">
        <v>729</v>
      </c>
      <c r="K38" s="5">
        <v>598</v>
      </c>
      <c r="L38" s="5">
        <v>425</v>
      </c>
    </row>
    <row r="39" spans="1:12" ht="12" customHeight="1">
      <c r="A39" s="1">
        <v>33</v>
      </c>
      <c r="B39" s="5">
        <v>18000</v>
      </c>
      <c r="C39" s="5">
        <v>19000</v>
      </c>
      <c r="D39" s="3">
        <v>3.01</v>
      </c>
      <c r="E39" s="3">
        <v>2.8</v>
      </c>
      <c r="F39" s="5">
        <v>532</v>
      </c>
      <c r="G39" s="5">
        <v>0</v>
      </c>
      <c r="H39" s="5">
        <v>532</v>
      </c>
      <c r="I39" s="5">
        <v>616</v>
      </c>
      <c r="J39" s="5">
        <v>779</v>
      </c>
      <c r="K39" s="5">
        <v>633</v>
      </c>
      <c r="L39" s="5">
        <v>464</v>
      </c>
    </row>
    <row r="40" spans="1:12" ht="12" customHeight="1">
      <c r="A40" s="1">
        <v>34</v>
      </c>
      <c r="B40" s="5">
        <v>19000</v>
      </c>
      <c r="C40" s="5">
        <v>20000</v>
      </c>
      <c r="D40" s="3">
        <v>3.1</v>
      </c>
      <c r="E40" s="3">
        <v>2.9</v>
      </c>
      <c r="F40" s="5">
        <v>580</v>
      </c>
      <c r="G40" s="5">
        <v>0</v>
      </c>
      <c r="H40" s="5">
        <v>580</v>
      </c>
      <c r="I40" s="5">
        <v>654</v>
      </c>
      <c r="J40" s="5">
        <v>820</v>
      </c>
      <c r="K40" s="5">
        <v>676</v>
      </c>
      <c r="L40" s="5">
        <v>512</v>
      </c>
    </row>
    <row r="41" spans="1:12" ht="12" customHeight="1">
      <c r="A41" s="1">
        <v>35</v>
      </c>
      <c r="B41" s="5">
        <v>20000</v>
      </c>
      <c r="C41" s="5">
        <v>21000</v>
      </c>
      <c r="D41" s="3">
        <v>3.15</v>
      </c>
      <c r="E41" s="3">
        <v>3</v>
      </c>
      <c r="F41" s="5">
        <v>630</v>
      </c>
      <c r="G41" s="5">
        <v>0</v>
      </c>
      <c r="H41" s="5">
        <v>630</v>
      </c>
      <c r="I41" s="5">
        <v>695</v>
      </c>
      <c r="J41" s="5">
        <v>861</v>
      </c>
      <c r="K41" s="5">
        <v>710</v>
      </c>
      <c r="L41" s="5">
        <v>561</v>
      </c>
    </row>
    <row r="42" spans="1:12" ht="12" customHeight="1">
      <c r="A42" s="1">
        <v>36</v>
      </c>
      <c r="B42" s="5">
        <v>21000</v>
      </c>
      <c r="C42" s="5">
        <v>22000</v>
      </c>
      <c r="D42" s="3">
        <v>3.24</v>
      </c>
      <c r="E42" s="3">
        <v>3.1</v>
      </c>
      <c r="F42" s="5">
        <v>682</v>
      </c>
      <c r="G42" s="5">
        <v>0</v>
      </c>
      <c r="H42" s="5">
        <v>682</v>
      </c>
      <c r="I42" s="5">
        <v>733</v>
      </c>
      <c r="J42" s="5">
        <v>913</v>
      </c>
      <c r="K42" s="5">
        <v>755</v>
      </c>
      <c r="L42" s="5">
        <v>620</v>
      </c>
    </row>
    <row r="43" spans="1:12" ht="12" customHeight="1">
      <c r="A43" s="1">
        <v>37</v>
      </c>
      <c r="B43" s="5">
        <v>22000</v>
      </c>
      <c r="C43" s="5">
        <v>23000</v>
      </c>
      <c r="D43" s="3">
        <v>3.34</v>
      </c>
      <c r="E43" s="3">
        <v>3.2</v>
      </c>
      <c r="F43" s="5">
        <v>736</v>
      </c>
      <c r="G43" s="5">
        <v>0</v>
      </c>
      <c r="H43" s="5">
        <v>736</v>
      </c>
      <c r="I43" s="5">
        <v>773</v>
      </c>
      <c r="J43" s="5">
        <v>955</v>
      </c>
      <c r="K43" s="5">
        <v>798</v>
      </c>
      <c r="L43" s="5">
        <v>667</v>
      </c>
    </row>
    <row r="44" spans="1:12" ht="12" customHeight="1">
      <c r="A44" s="1">
        <v>38</v>
      </c>
      <c r="B44" s="5">
        <v>23000</v>
      </c>
      <c r="C44" s="5">
        <v>24000</v>
      </c>
      <c r="D44" s="3">
        <v>3.44</v>
      </c>
      <c r="E44" s="3">
        <v>3.3</v>
      </c>
      <c r="F44" s="5">
        <v>792</v>
      </c>
      <c r="G44" s="5">
        <v>0</v>
      </c>
      <c r="H44" s="5">
        <v>792</v>
      </c>
      <c r="I44" s="5">
        <v>814</v>
      </c>
      <c r="J44" s="5">
        <v>1008</v>
      </c>
      <c r="K44" s="5">
        <v>833</v>
      </c>
      <c r="L44" s="5">
        <v>720</v>
      </c>
    </row>
    <row r="45" spans="1:12" ht="12" customHeight="1">
      <c r="A45" s="1">
        <v>39</v>
      </c>
      <c r="B45" s="5">
        <v>24000</v>
      </c>
      <c r="C45" s="5">
        <v>25000</v>
      </c>
      <c r="D45" s="3">
        <v>3.54</v>
      </c>
      <c r="E45" s="3">
        <v>3.4</v>
      </c>
      <c r="F45" s="5">
        <v>850</v>
      </c>
      <c r="G45" s="5">
        <v>0</v>
      </c>
      <c r="H45" s="5">
        <v>850</v>
      </c>
      <c r="I45" s="5">
        <v>853</v>
      </c>
      <c r="J45" s="5">
        <v>1050</v>
      </c>
      <c r="K45" s="5">
        <v>880</v>
      </c>
      <c r="L45" s="5">
        <v>750</v>
      </c>
    </row>
    <row r="46" spans="1:12" ht="12" customHeight="1">
      <c r="A46" s="1">
        <v>40</v>
      </c>
      <c r="B46" s="5">
        <v>25000</v>
      </c>
      <c r="C46" s="5">
        <v>26000</v>
      </c>
      <c r="D46" s="3">
        <v>3.64</v>
      </c>
      <c r="E46" s="3">
        <v>3.5</v>
      </c>
      <c r="F46" s="5">
        <v>910</v>
      </c>
      <c r="G46" s="5">
        <v>0</v>
      </c>
      <c r="H46" s="5">
        <v>910</v>
      </c>
      <c r="I46" s="5">
        <v>892</v>
      </c>
      <c r="J46" s="5">
        <v>1105</v>
      </c>
      <c r="K46" s="5">
        <v>926</v>
      </c>
      <c r="L46" s="5">
        <v>780</v>
      </c>
    </row>
    <row r="47" spans="1:12" ht="12" customHeight="1">
      <c r="A47" s="1">
        <v>41</v>
      </c>
      <c r="B47" s="5">
        <v>26000</v>
      </c>
      <c r="C47" s="5">
        <v>27000</v>
      </c>
      <c r="D47" s="3">
        <v>3.74</v>
      </c>
      <c r="E47" s="3">
        <v>3.6</v>
      </c>
      <c r="F47" s="5">
        <v>972</v>
      </c>
      <c r="G47" s="5">
        <v>0</v>
      </c>
      <c r="H47" s="5">
        <v>972</v>
      </c>
      <c r="I47" s="5">
        <v>932</v>
      </c>
      <c r="J47" s="5">
        <v>1148</v>
      </c>
      <c r="K47" s="5">
        <v>975</v>
      </c>
      <c r="L47" s="5">
        <v>810</v>
      </c>
    </row>
    <row r="48" spans="1:12" ht="12" customHeight="1">
      <c r="A48" s="1">
        <v>42</v>
      </c>
      <c r="B48" s="5">
        <v>27000</v>
      </c>
      <c r="C48" s="5">
        <v>28000</v>
      </c>
      <c r="D48" s="3">
        <v>3.84</v>
      </c>
      <c r="E48" s="3">
        <v>3.7</v>
      </c>
      <c r="F48" s="5">
        <v>1036</v>
      </c>
      <c r="G48" s="5">
        <v>0</v>
      </c>
      <c r="H48" s="5">
        <v>1036</v>
      </c>
      <c r="I48" s="5">
        <v>972</v>
      </c>
      <c r="J48" s="5">
        <v>1190</v>
      </c>
      <c r="K48" s="5">
        <v>1010</v>
      </c>
      <c r="L48" s="5">
        <v>840</v>
      </c>
    </row>
    <row r="49" spans="1:12" ht="12" customHeight="1">
      <c r="A49" s="1">
        <v>43</v>
      </c>
      <c r="B49" s="5">
        <v>28000</v>
      </c>
      <c r="C49" s="5">
        <v>29000</v>
      </c>
      <c r="D49" s="3">
        <v>3.94</v>
      </c>
      <c r="E49" s="3">
        <v>3.8</v>
      </c>
      <c r="F49" s="5">
        <v>1102</v>
      </c>
      <c r="G49" s="5">
        <v>0</v>
      </c>
      <c r="H49" s="5">
        <v>1102</v>
      </c>
      <c r="I49" s="5">
        <v>1012</v>
      </c>
      <c r="J49" s="5">
        <v>1247</v>
      </c>
      <c r="K49" s="5">
        <v>1061</v>
      </c>
      <c r="L49" s="5">
        <v>870</v>
      </c>
    </row>
    <row r="50" spans="1:12" ht="12" customHeight="1">
      <c r="A50" s="1">
        <v>44</v>
      </c>
      <c r="B50" s="5">
        <v>29000</v>
      </c>
      <c r="C50" s="5">
        <v>30000</v>
      </c>
      <c r="D50" s="3">
        <v>4.03</v>
      </c>
      <c r="E50" s="3">
        <v>3.9</v>
      </c>
      <c r="F50" s="5">
        <v>1170</v>
      </c>
      <c r="G50" s="5">
        <v>0</v>
      </c>
      <c r="H50" s="5">
        <v>1170</v>
      </c>
      <c r="I50" s="5">
        <v>1050</v>
      </c>
      <c r="J50" s="5">
        <v>1290</v>
      </c>
      <c r="K50" s="5">
        <v>1110</v>
      </c>
      <c r="L50" s="5">
        <v>900</v>
      </c>
    </row>
    <row r="51" spans="1:12" ht="12" customHeight="1">
      <c r="A51" s="1">
        <v>45</v>
      </c>
      <c r="B51" s="5">
        <v>30000</v>
      </c>
      <c r="C51" s="5">
        <v>31000</v>
      </c>
      <c r="D51" s="3">
        <v>4.16</v>
      </c>
      <c r="E51" s="3">
        <v>4.04</v>
      </c>
      <c r="F51" s="5">
        <v>1250</v>
      </c>
      <c r="G51" s="5">
        <v>0</v>
      </c>
      <c r="H51" s="5">
        <v>1250</v>
      </c>
      <c r="I51" s="5">
        <v>1094</v>
      </c>
      <c r="J51" s="5">
        <v>1333</v>
      </c>
      <c r="K51" s="5">
        <v>1147</v>
      </c>
      <c r="L51" s="5">
        <v>930</v>
      </c>
    </row>
    <row r="52" spans="1:12" ht="12" customHeight="1">
      <c r="A52" s="1">
        <v>46</v>
      </c>
      <c r="B52" s="5">
        <v>31000</v>
      </c>
      <c r="C52" s="5">
        <v>35000</v>
      </c>
      <c r="D52" s="3">
        <v>4.68</v>
      </c>
      <c r="E52" s="3">
        <v>4.14</v>
      </c>
      <c r="F52" s="5">
        <v>1450</v>
      </c>
      <c r="G52" s="5">
        <v>0</v>
      </c>
      <c r="H52" s="5">
        <v>1450</v>
      </c>
      <c r="I52" s="5">
        <v>1253</v>
      </c>
      <c r="J52" s="5">
        <v>1523</v>
      </c>
      <c r="K52" s="5">
        <v>1341</v>
      </c>
      <c r="L52" s="5">
        <v>1030</v>
      </c>
    </row>
    <row r="53" spans="1:12" ht="12" customHeight="1">
      <c r="A53" s="1">
        <v>47</v>
      </c>
      <c r="B53" s="5">
        <v>35000</v>
      </c>
      <c r="C53" s="5">
        <v>40000</v>
      </c>
      <c r="D53" s="3">
        <v>4.86</v>
      </c>
      <c r="E53" s="3">
        <v>4.25</v>
      </c>
      <c r="F53" s="5">
        <v>1700</v>
      </c>
      <c r="G53" s="5">
        <v>0</v>
      </c>
      <c r="H53" s="5">
        <v>1700</v>
      </c>
      <c r="I53" s="5">
        <v>1486</v>
      </c>
      <c r="J53" s="5">
        <v>1760</v>
      </c>
      <c r="K53" s="5">
        <v>1584</v>
      </c>
      <c r="L53" s="5">
        <v>1200</v>
      </c>
    </row>
    <row r="54" spans="1:12" ht="12" customHeight="1">
      <c r="A54" s="1">
        <v>48</v>
      </c>
      <c r="B54" s="5">
        <v>40000</v>
      </c>
      <c r="C54" s="5">
        <v>45000</v>
      </c>
      <c r="D54" s="3">
        <v>4.88</v>
      </c>
      <c r="E54" s="3">
        <v>4.34</v>
      </c>
      <c r="F54" s="5">
        <v>1950</v>
      </c>
      <c r="G54" s="5">
        <v>0</v>
      </c>
      <c r="H54" s="5">
        <v>1950</v>
      </c>
      <c r="I54" s="5">
        <v>1746</v>
      </c>
      <c r="J54" s="5">
        <v>2003</v>
      </c>
      <c r="K54" s="5">
        <v>1832</v>
      </c>
      <c r="L54" s="5">
        <v>1350</v>
      </c>
    </row>
    <row r="55" spans="1:12" ht="12" customHeight="1">
      <c r="A55" s="1">
        <v>49</v>
      </c>
      <c r="B55" s="5">
        <v>45000</v>
      </c>
      <c r="C55" s="5">
        <v>50000</v>
      </c>
      <c r="D55" s="3">
        <v>4.89</v>
      </c>
      <c r="E55" s="3">
        <v>4.4</v>
      </c>
      <c r="F55" s="5">
        <v>2200</v>
      </c>
      <c r="G55" s="5">
        <v>0</v>
      </c>
      <c r="H55" s="5">
        <v>2200</v>
      </c>
      <c r="I55" s="5">
        <v>1910</v>
      </c>
      <c r="J55" s="5">
        <v>2250</v>
      </c>
      <c r="K55" s="5">
        <v>2090</v>
      </c>
      <c r="L55" s="5">
        <v>1500</v>
      </c>
    </row>
    <row r="56" spans="1:12" ht="12" customHeight="1">
      <c r="A56" s="1">
        <v>50</v>
      </c>
      <c r="B56" s="5">
        <v>50000</v>
      </c>
      <c r="C56" s="5">
        <v>55000</v>
      </c>
      <c r="D56" s="3">
        <v>4.9</v>
      </c>
      <c r="E56" s="3">
        <v>4.46</v>
      </c>
      <c r="F56" s="5">
        <v>2450</v>
      </c>
      <c r="G56" s="5">
        <v>0</v>
      </c>
      <c r="H56" s="5">
        <v>2450</v>
      </c>
      <c r="I56" s="5">
        <v>2107</v>
      </c>
      <c r="J56" s="5">
        <v>2503</v>
      </c>
      <c r="K56" s="5">
        <v>2338</v>
      </c>
      <c r="L56" s="5">
        <v>1650</v>
      </c>
    </row>
    <row r="57" spans="1:12" ht="12" customHeight="1">
      <c r="A57" s="1">
        <v>51</v>
      </c>
      <c r="B57" s="5">
        <v>55000</v>
      </c>
      <c r="C57" s="5">
        <v>60000</v>
      </c>
      <c r="D57" s="3">
        <v>4.91</v>
      </c>
      <c r="E57" s="3">
        <v>4.5</v>
      </c>
      <c r="F57" s="5">
        <v>2700</v>
      </c>
      <c r="G57" s="5">
        <v>0</v>
      </c>
      <c r="H57" s="5">
        <v>2700</v>
      </c>
      <c r="I57" s="5">
        <v>2310</v>
      </c>
      <c r="J57" s="5">
        <v>2760</v>
      </c>
      <c r="K57" s="5">
        <v>2586</v>
      </c>
      <c r="L57" s="5">
        <v>1800</v>
      </c>
    </row>
    <row r="58" spans="1:12" ht="12" customHeight="1">
      <c r="A58" s="1">
        <v>52</v>
      </c>
      <c r="B58" s="5">
        <v>60000</v>
      </c>
      <c r="C58" s="5">
        <v>65000</v>
      </c>
      <c r="D58" s="3">
        <v>4.92</v>
      </c>
      <c r="E58" s="3">
        <v>4.54</v>
      </c>
      <c r="F58" s="5">
        <v>2950</v>
      </c>
      <c r="G58" s="5">
        <v>0</v>
      </c>
      <c r="H58" s="5">
        <v>2950</v>
      </c>
      <c r="I58" s="5">
        <v>2509</v>
      </c>
      <c r="J58" s="5">
        <v>3023</v>
      </c>
      <c r="K58" s="5">
        <v>2834</v>
      </c>
      <c r="L58" s="5">
        <v>1950</v>
      </c>
    </row>
    <row r="59" spans="1:12" ht="12" customHeight="1">
      <c r="A59" s="1">
        <v>53</v>
      </c>
      <c r="B59" s="5">
        <v>65000</v>
      </c>
      <c r="C59" s="5">
        <v>70000</v>
      </c>
      <c r="D59" s="21">
        <v>4.923</v>
      </c>
      <c r="E59" s="3">
        <v>4.57</v>
      </c>
      <c r="F59" s="5">
        <v>3200</v>
      </c>
      <c r="G59" s="5">
        <v>0</v>
      </c>
      <c r="H59" s="5">
        <v>3200</v>
      </c>
      <c r="I59" s="5">
        <v>2709</v>
      </c>
      <c r="J59" s="5">
        <v>3290</v>
      </c>
      <c r="K59" s="5">
        <v>3080</v>
      </c>
      <c r="L59" s="5">
        <v>2100</v>
      </c>
    </row>
    <row r="60" spans="1:12" ht="12" customHeight="1">
      <c r="A60" s="1">
        <v>54</v>
      </c>
      <c r="B60" s="5">
        <v>70000</v>
      </c>
      <c r="C60" s="5">
        <v>75000</v>
      </c>
      <c r="D60" s="3">
        <v>4.93</v>
      </c>
      <c r="E60" s="3">
        <v>4.6</v>
      </c>
      <c r="F60" s="5">
        <v>3450</v>
      </c>
      <c r="G60" s="5">
        <v>0</v>
      </c>
      <c r="H60" s="5">
        <v>3450</v>
      </c>
      <c r="I60" s="5">
        <v>2903</v>
      </c>
      <c r="J60" s="5">
        <v>3563</v>
      </c>
      <c r="K60" s="5">
        <v>3330</v>
      </c>
      <c r="L60" s="5">
        <v>2250</v>
      </c>
    </row>
    <row r="61" spans="1:12" ht="12" customHeight="1">
      <c r="A61" s="1">
        <v>55</v>
      </c>
      <c r="B61" s="5">
        <v>75000</v>
      </c>
      <c r="C61" s="5">
        <v>80000</v>
      </c>
      <c r="D61" s="21">
        <v>4.933</v>
      </c>
      <c r="E61" s="3">
        <v>4.63</v>
      </c>
      <c r="F61" s="5">
        <v>3700</v>
      </c>
      <c r="G61" s="5">
        <v>0</v>
      </c>
      <c r="H61" s="5">
        <v>3700</v>
      </c>
      <c r="I61" s="5">
        <v>3112</v>
      </c>
      <c r="J61" s="5">
        <v>3840</v>
      </c>
      <c r="K61" s="5">
        <v>3544</v>
      </c>
      <c r="L61" s="5">
        <v>2400</v>
      </c>
    </row>
    <row r="62" spans="1:12" ht="12" customHeight="1">
      <c r="A62" s="1">
        <v>56</v>
      </c>
      <c r="B62" s="5">
        <v>80000</v>
      </c>
      <c r="C62" s="5">
        <v>85000</v>
      </c>
      <c r="D62" s="3">
        <v>4.94</v>
      </c>
      <c r="E62" s="3">
        <v>4.65</v>
      </c>
      <c r="F62" s="5">
        <v>3950</v>
      </c>
      <c r="G62" s="5">
        <v>0</v>
      </c>
      <c r="H62" s="5">
        <v>3950</v>
      </c>
      <c r="I62" s="5">
        <v>3307</v>
      </c>
      <c r="J62" s="5">
        <v>4123</v>
      </c>
      <c r="K62" s="5">
        <v>3783</v>
      </c>
      <c r="L62" s="5">
        <v>2550</v>
      </c>
    </row>
    <row r="63" spans="1:12" ht="12" customHeight="1">
      <c r="A63" s="1">
        <v>57</v>
      </c>
      <c r="B63" s="5">
        <v>85000</v>
      </c>
      <c r="C63" s="5">
        <v>90000</v>
      </c>
      <c r="D63" s="3">
        <v>4.94</v>
      </c>
      <c r="E63" s="3">
        <v>4.66</v>
      </c>
      <c r="F63" s="5">
        <v>4200</v>
      </c>
      <c r="G63" s="5">
        <v>0</v>
      </c>
      <c r="H63" s="5">
        <v>4200</v>
      </c>
      <c r="I63" s="5">
        <v>3510</v>
      </c>
      <c r="J63" s="5">
        <v>4410</v>
      </c>
      <c r="K63" s="5">
        <v>4032</v>
      </c>
      <c r="L63" s="5">
        <v>2700</v>
      </c>
    </row>
    <row r="64" spans="1:12" ht="12" customHeight="1">
      <c r="A64" s="1">
        <v>58</v>
      </c>
      <c r="B64" s="5">
        <v>90000</v>
      </c>
      <c r="C64" s="5">
        <v>95000</v>
      </c>
      <c r="D64" s="21">
        <v>4.944</v>
      </c>
      <c r="E64" s="3">
        <v>4.68</v>
      </c>
      <c r="F64" s="5">
        <v>4450</v>
      </c>
      <c r="G64" s="5">
        <v>0</v>
      </c>
      <c r="H64" s="5">
        <v>4450</v>
      </c>
      <c r="I64" s="5">
        <v>3705</v>
      </c>
      <c r="J64" s="5">
        <v>4703</v>
      </c>
      <c r="K64" s="5">
        <v>4275</v>
      </c>
      <c r="L64" s="5">
        <v>2850</v>
      </c>
    </row>
    <row r="65" spans="1:12" ht="12" customHeight="1">
      <c r="A65" s="1">
        <v>59</v>
      </c>
      <c r="B65" s="5">
        <v>95000</v>
      </c>
      <c r="C65" s="5">
        <v>100000</v>
      </c>
      <c r="D65" s="3">
        <v>4.95</v>
      </c>
      <c r="E65" s="3">
        <v>4.7</v>
      </c>
      <c r="F65" s="5">
        <v>4700</v>
      </c>
      <c r="G65" s="5">
        <v>0</v>
      </c>
      <c r="H65" s="5">
        <v>4700</v>
      </c>
      <c r="I65" s="5">
        <v>3910</v>
      </c>
      <c r="J65" s="5">
        <v>5000</v>
      </c>
      <c r="K65" s="5">
        <v>4520</v>
      </c>
      <c r="L65" s="5">
        <v>3000</v>
      </c>
    </row>
    <row r="66" spans="1:12" ht="12" customHeight="1">
      <c r="A66" s="1">
        <v>60</v>
      </c>
      <c r="B66" s="5">
        <v>100000</v>
      </c>
      <c r="C66" s="5">
        <v>0</v>
      </c>
      <c r="D66" s="3">
        <v>5</v>
      </c>
      <c r="E66" s="3">
        <v>0</v>
      </c>
      <c r="F66" s="5">
        <v>5000</v>
      </c>
      <c r="G66" s="5">
        <v>0</v>
      </c>
      <c r="H66" s="5">
        <v>5000</v>
      </c>
      <c r="I66" s="5">
        <v>0</v>
      </c>
      <c r="J66" s="5">
        <v>0</v>
      </c>
      <c r="K66" s="5">
        <v>0</v>
      </c>
      <c r="L66" s="5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P24"/>
  <sheetViews>
    <sheetView zoomScale="125" zoomScaleNormal="125" zoomScalePageLayoutView="0" workbookViewId="0" topLeftCell="A1">
      <selection activeCell="C29" sqref="C29"/>
    </sheetView>
  </sheetViews>
  <sheetFormatPr defaultColWidth="12.7109375" defaultRowHeight="12" customHeight="1"/>
  <cols>
    <col min="1" max="1" width="26.00390625" style="1" customWidth="1"/>
    <col min="2" max="2" width="15.7109375" style="1" customWidth="1"/>
    <col min="3" max="3" width="13.140625" style="1" customWidth="1"/>
    <col min="4" max="4" width="15.7109375" style="1" customWidth="1"/>
    <col min="5" max="5" width="13.140625" style="1" customWidth="1"/>
    <col min="6" max="6" width="15.7109375" style="1" customWidth="1"/>
    <col min="7" max="7" width="12.421875" style="1" customWidth="1"/>
    <col min="8" max="8" width="15.7109375" style="1" customWidth="1"/>
    <col min="9" max="9" width="12.421875" style="1" customWidth="1"/>
    <col min="10" max="10" width="15.7109375" style="1" customWidth="1"/>
    <col min="11" max="11" width="12.7109375" style="1" customWidth="1"/>
    <col min="12" max="12" width="15.7109375" style="1" customWidth="1"/>
    <col min="13" max="13" width="13.00390625" style="1" customWidth="1"/>
    <col min="14" max="14" width="15.7109375" style="1" customWidth="1"/>
    <col min="15" max="15" width="13.28125" style="1" customWidth="1"/>
    <col min="16" max="16384" width="12.7109375" style="1" customWidth="1"/>
  </cols>
  <sheetData>
    <row r="2" ht="12" customHeight="1">
      <c r="A2" s="2" t="s">
        <v>500</v>
      </c>
    </row>
    <row r="3" ht="12" customHeight="1">
      <c r="A3" s="2" t="s">
        <v>471</v>
      </c>
    </row>
    <row r="4" ht="12" customHeight="1" thickBot="1"/>
    <row r="5" spans="2:15" ht="12" customHeight="1" thickBot="1">
      <c r="B5" s="24" t="s">
        <v>594</v>
      </c>
      <c r="C5" s="24"/>
      <c r="D5" s="24" t="s">
        <v>265</v>
      </c>
      <c r="E5" s="24"/>
      <c r="F5" s="24" t="s">
        <v>373</v>
      </c>
      <c r="G5" s="24"/>
      <c r="H5" s="24" t="s">
        <v>190</v>
      </c>
      <c r="I5" s="24"/>
      <c r="J5" s="24" t="s">
        <v>191</v>
      </c>
      <c r="K5" s="24"/>
      <c r="L5" s="24" t="s">
        <v>192</v>
      </c>
      <c r="M5" s="24"/>
      <c r="N5" s="66" t="s">
        <v>571</v>
      </c>
      <c r="O5" s="68"/>
    </row>
    <row r="6" spans="2:15" ht="12" customHeight="1">
      <c r="B6" s="1" t="s">
        <v>505</v>
      </c>
      <c r="C6" s="83" t="s">
        <v>750</v>
      </c>
      <c r="D6" s="1" t="s">
        <v>505</v>
      </c>
      <c r="E6" s="83" t="s">
        <v>750</v>
      </c>
      <c r="F6" s="1" t="s">
        <v>505</v>
      </c>
      <c r="G6" s="83" t="s">
        <v>750</v>
      </c>
      <c r="H6" s="1" t="s">
        <v>505</v>
      </c>
      <c r="I6" s="83" t="s">
        <v>750</v>
      </c>
      <c r="J6" s="1" t="s">
        <v>505</v>
      </c>
      <c r="K6" s="83" t="s">
        <v>750</v>
      </c>
      <c r="L6" s="1" t="s">
        <v>505</v>
      </c>
      <c r="M6" s="83" t="s">
        <v>750</v>
      </c>
      <c r="N6" s="1" t="s">
        <v>505</v>
      </c>
      <c r="O6" s="83" t="s">
        <v>750</v>
      </c>
    </row>
    <row r="7" spans="2:15" ht="12" customHeight="1">
      <c r="B7" s="6" t="s">
        <v>348</v>
      </c>
      <c r="C7" s="6" t="s">
        <v>349</v>
      </c>
      <c r="D7" s="6" t="s">
        <v>718</v>
      </c>
      <c r="E7" s="6" t="s">
        <v>719</v>
      </c>
      <c r="F7" s="6" t="s">
        <v>720</v>
      </c>
      <c r="G7" s="6" t="s">
        <v>448</v>
      </c>
      <c r="H7" s="6" t="s">
        <v>312</v>
      </c>
      <c r="I7" s="6" t="s">
        <v>313</v>
      </c>
      <c r="J7" s="6" t="s">
        <v>314</v>
      </c>
      <c r="K7" s="6" t="s">
        <v>315</v>
      </c>
      <c r="L7" s="30" t="s">
        <v>632</v>
      </c>
      <c r="M7" s="30" t="s">
        <v>633</v>
      </c>
      <c r="N7" s="30" t="s">
        <v>634</v>
      </c>
      <c r="O7" s="30" t="s">
        <v>635</v>
      </c>
    </row>
    <row r="8" spans="1:15" ht="12" customHeight="1">
      <c r="A8" s="1" t="s">
        <v>697</v>
      </c>
      <c r="B8" s="5">
        <v>220489</v>
      </c>
      <c r="C8" s="5">
        <v>4504493</v>
      </c>
      <c r="D8" s="5">
        <v>120931</v>
      </c>
      <c r="E8" s="5">
        <v>7042457</v>
      </c>
      <c r="F8" s="5">
        <v>37101</v>
      </c>
      <c r="G8" s="5">
        <v>6220663</v>
      </c>
      <c r="H8" s="5">
        <v>16073</v>
      </c>
      <c r="I8" s="5">
        <v>6179456</v>
      </c>
      <c r="J8" s="5">
        <v>7265</v>
      </c>
      <c r="K8" s="5">
        <v>6738118</v>
      </c>
      <c r="L8" s="5">
        <v>2844</v>
      </c>
      <c r="M8" s="5">
        <v>21172874</v>
      </c>
      <c r="N8" s="5">
        <f>B8+D8+F8+H8+J8+L8</f>
        <v>404703</v>
      </c>
      <c r="O8" s="5">
        <f>C8+E8+G8+I8+K8+M8</f>
        <v>51858061</v>
      </c>
    </row>
    <row r="9" spans="1:16" s="86" customFormat="1" ht="12" customHeight="1">
      <c r="A9" s="84" t="s">
        <v>751</v>
      </c>
      <c r="B9" s="85"/>
      <c r="C9" s="85">
        <v>1.42</v>
      </c>
      <c r="D9" s="85"/>
      <c r="E9" s="85">
        <v>2.05</v>
      </c>
      <c r="F9" s="85"/>
      <c r="G9" s="85">
        <v>2.71</v>
      </c>
      <c r="H9" s="85"/>
      <c r="I9" s="85">
        <v>3.19</v>
      </c>
      <c r="J9" s="85"/>
      <c r="K9" s="85">
        <v>3.56</v>
      </c>
      <c r="L9" s="85"/>
      <c r="M9" s="85">
        <v>4.7</v>
      </c>
      <c r="N9" s="85"/>
      <c r="O9" s="85"/>
      <c r="P9" s="1"/>
    </row>
    <row r="10" spans="1:16" s="89" customFormat="1" ht="12" customHeight="1">
      <c r="A10" s="87" t="s">
        <v>414</v>
      </c>
      <c r="B10" s="88"/>
      <c r="C10" s="88">
        <v>8.7</v>
      </c>
      <c r="D10" s="88"/>
      <c r="E10" s="88">
        <v>13.6</v>
      </c>
      <c r="F10" s="88"/>
      <c r="G10" s="88">
        <v>12</v>
      </c>
      <c r="H10" s="88"/>
      <c r="I10" s="88">
        <v>11.9</v>
      </c>
      <c r="J10" s="88"/>
      <c r="K10" s="88">
        <v>13</v>
      </c>
      <c r="L10" s="88"/>
      <c r="M10" s="88">
        <v>40.8</v>
      </c>
      <c r="N10" s="88"/>
      <c r="O10" s="88">
        <v>100</v>
      </c>
      <c r="P10" s="1"/>
    </row>
    <row r="11" spans="1:15" ht="12" customHeight="1">
      <c r="A11" s="1" t="s">
        <v>698</v>
      </c>
      <c r="B11" s="5">
        <v>0</v>
      </c>
      <c r="C11" s="5">
        <v>5773364</v>
      </c>
      <c r="D11" s="5">
        <v>0</v>
      </c>
      <c r="E11" s="5">
        <v>8450948</v>
      </c>
      <c r="F11" s="5">
        <v>0</v>
      </c>
      <c r="G11" s="5">
        <v>6633844</v>
      </c>
      <c r="H11" s="5">
        <v>0</v>
      </c>
      <c r="I11" s="5">
        <v>5695449</v>
      </c>
      <c r="J11" s="5">
        <v>0</v>
      </c>
      <c r="K11" s="5">
        <v>6529918</v>
      </c>
      <c r="L11" s="5">
        <v>0</v>
      </c>
      <c r="M11" s="5">
        <v>17749175</v>
      </c>
      <c r="N11" s="5">
        <f>B11+D11+F11+H11+J11+L11</f>
        <v>0</v>
      </c>
      <c r="O11" s="5">
        <f>C11+E11+G11+I11+K11+M11</f>
        <v>50832698</v>
      </c>
    </row>
    <row r="12" spans="1:16" s="86" customFormat="1" ht="12" customHeight="1">
      <c r="A12" s="84" t="s">
        <v>751</v>
      </c>
      <c r="B12" s="85"/>
      <c r="C12" s="85">
        <v>1.82</v>
      </c>
      <c r="D12" s="85"/>
      <c r="E12" s="85">
        <v>2.46</v>
      </c>
      <c r="F12" s="85"/>
      <c r="G12" s="85">
        <v>2.89</v>
      </c>
      <c r="H12" s="85"/>
      <c r="I12" s="85">
        <v>2.94</v>
      </c>
      <c r="J12" s="85"/>
      <c r="K12" s="85">
        <v>3.45</v>
      </c>
      <c r="L12" s="85"/>
      <c r="M12" s="85">
        <v>3.94</v>
      </c>
      <c r="N12" s="85"/>
      <c r="O12" s="85"/>
      <c r="P12" s="1"/>
    </row>
    <row r="13" spans="1:16" s="89" customFormat="1" ht="12" customHeight="1">
      <c r="A13" s="87" t="s">
        <v>414</v>
      </c>
      <c r="B13" s="88"/>
      <c r="C13" s="88">
        <v>11.4</v>
      </c>
      <c r="D13" s="88"/>
      <c r="E13" s="88">
        <v>16.6</v>
      </c>
      <c r="F13" s="88"/>
      <c r="G13" s="88">
        <v>13.1</v>
      </c>
      <c r="H13" s="88"/>
      <c r="I13" s="88">
        <v>11.2</v>
      </c>
      <c r="J13" s="88"/>
      <c r="K13" s="88">
        <v>12.8</v>
      </c>
      <c r="L13" s="88"/>
      <c r="M13" s="88">
        <v>34.9</v>
      </c>
      <c r="N13" s="88"/>
      <c r="O13" s="88">
        <v>100</v>
      </c>
      <c r="P13" s="1"/>
    </row>
    <row r="14" spans="1:15" ht="12" customHeight="1">
      <c r="A14" s="1" t="s">
        <v>699</v>
      </c>
      <c r="B14" s="5">
        <v>0</v>
      </c>
      <c r="C14" s="5">
        <v>2410855</v>
      </c>
      <c r="D14" s="5">
        <v>0</v>
      </c>
      <c r="E14" s="5">
        <v>3400991</v>
      </c>
      <c r="F14" s="5">
        <v>0</v>
      </c>
      <c r="G14" s="5">
        <v>3282490</v>
      </c>
      <c r="H14" s="5">
        <v>0</v>
      </c>
      <c r="I14" s="5">
        <v>3661360</v>
      </c>
      <c r="J14" s="5">
        <v>0</v>
      </c>
      <c r="K14" s="5">
        <v>5678189</v>
      </c>
      <c r="L14" s="5">
        <v>0</v>
      </c>
      <c r="M14" s="5">
        <v>13514600</v>
      </c>
      <c r="N14" s="5">
        <f>B14+D14+F14+H14+J14+L14</f>
        <v>0</v>
      </c>
      <c r="O14" s="5">
        <f>C14+E14+G14+I14+K14+M14</f>
        <v>31948485</v>
      </c>
    </row>
    <row r="15" spans="1:16" s="96" customFormat="1" ht="12" customHeight="1">
      <c r="A15" s="94" t="s">
        <v>751</v>
      </c>
      <c r="B15" s="95"/>
      <c r="C15" s="95">
        <v>0.76</v>
      </c>
      <c r="D15" s="95"/>
      <c r="E15" s="95">
        <v>0.99</v>
      </c>
      <c r="F15" s="95"/>
      <c r="G15" s="95">
        <v>1.43</v>
      </c>
      <c r="H15" s="95"/>
      <c r="I15" s="95">
        <v>1.89</v>
      </c>
      <c r="J15" s="95"/>
      <c r="K15" s="95">
        <v>3</v>
      </c>
      <c r="L15" s="95"/>
      <c r="M15" s="95">
        <v>3</v>
      </c>
      <c r="N15" s="95"/>
      <c r="O15" s="95"/>
      <c r="P15" s="1"/>
    </row>
    <row r="16" spans="1:16" s="92" customFormat="1" ht="12" customHeight="1">
      <c r="A16" s="90" t="s">
        <v>414</v>
      </c>
      <c r="B16" s="97"/>
      <c r="C16" s="97">
        <v>7.5</v>
      </c>
      <c r="D16" s="97"/>
      <c r="E16" s="97">
        <v>10.6</v>
      </c>
      <c r="F16" s="97"/>
      <c r="G16" s="97">
        <v>10.3</v>
      </c>
      <c r="H16" s="97"/>
      <c r="I16" s="97">
        <v>11.5</v>
      </c>
      <c r="J16" s="97"/>
      <c r="K16" s="97">
        <v>17.8</v>
      </c>
      <c r="L16" s="97"/>
      <c r="M16" s="97">
        <v>42.3</v>
      </c>
      <c r="N16" s="97"/>
      <c r="O16" s="88">
        <v>100</v>
      </c>
      <c r="P16" s="1"/>
    </row>
    <row r="17" spans="1:15" ht="12" customHeight="1">
      <c r="A17" s="1" t="s">
        <v>445</v>
      </c>
      <c r="B17" s="5">
        <v>0</v>
      </c>
      <c r="C17" s="5">
        <v>4853432</v>
      </c>
      <c r="D17" s="5">
        <v>0</v>
      </c>
      <c r="E17" s="5">
        <v>9309785</v>
      </c>
      <c r="F17" s="5">
        <v>0</v>
      </c>
      <c r="G17" s="5">
        <v>8217702</v>
      </c>
      <c r="H17" s="5">
        <v>0</v>
      </c>
      <c r="I17" s="5">
        <v>7477699</v>
      </c>
      <c r="J17" s="5">
        <v>0</v>
      </c>
      <c r="K17" s="5">
        <v>8044102</v>
      </c>
      <c r="L17" s="5">
        <v>0</v>
      </c>
      <c r="M17" s="5">
        <v>22524334</v>
      </c>
      <c r="N17" s="5">
        <f>B17+D17+F17+H17+J17+L17</f>
        <v>0</v>
      </c>
      <c r="O17" s="5">
        <f>C17+E17+G17+I17+K17+M17</f>
        <v>60427054</v>
      </c>
    </row>
    <row r="18" spans="1:16" s="86" customFormat="1" ht="12" customHeight="1">
      <c r="A18" s="84" t="s">
        <v>751</v>
      </c>
      <c r="B18" s="85"/>
      <c r="C18" s="85">
        <v>1.53</v>
      </c>
      <c r="D18" s="85"/>
      <c r="E18" s="85">
        <v>2.71</v>
      </c>
      <c r="F18" s="85"/>
      <c r="G18" s="85">
        <v>3.58</v>
      </c>
      <c r="H18" s="85"/>
      <c r="I18" s="85">
        <v>3.86</v>
      </c>
      <c r="J18" s="85"/>
      <c r="K18" s="85">
        <v>4.25</v>
      </c>
      <c r="L18" s="85"/>
      <c r="M18" s="85">
        <v>5</v>
      </c>
      <c r="N18" s="85"/>
      <c r="O18" s="85"/>
      <c r="P18" s="1"/>
    </row>
    <row r="19" spans="1:16" s="89" customFormat="1" ht="12" customHeight="1">
      <c r="A19" s="87" t="s">
        <v>414</v>
      </c>
      <c r="B19" s="88"/>
      <c r="C19" s="88">
        <v>8</v>
      </c>
      <c r="D19" s="88"/>
      <c r="E19" s="88">
        <v>15.4</v>
      </c>
      <c r="F19" s="88"/>
      <c r="G19" s="88">
        <v>13.6</v>
      </c>
      <c r="H19" s="88"/>
      <c r="I19" s="88">
        <v>12.4</v>
      </c>
      <c r="J19" s="88"/>
      <c r="K19" s="88">
        <v>13.3</v>
      </c>
      <c r="L19" s="88"/>
      <c r="M19" s="88">
        <v>37.3</v>
      </c>
      <c r="N19" s="88"/>
      <c r="O19" s="88">
        <v>100</v>
      </c>
      <c r="P19" s="1"/>
    </row>
    <row r="20" spans="1:16" s="25" customFormat="1" ht="12.75" customHeight="1">
      <c r="A20" s="25" t="s">
        <v>556</v>
      </c>
      <c r="B20" s="13">
        <v>0</v>
      </c>
      <c r="C20" s="13">
        <v>3172178</v>
      </c>
      <c r="D20" s="13">
        <v>0</v>
      </c>
      <c r="E20" s="13">
        <v>3778879</v>
      </c>
      <c r="F20" s="13">
        <v>0</v>
      </c>
      <c r="G20" s="13">
        <v>3443171</v>
      </c>
      <c r="H20" s="13">
        <v>0</v>
      </c>
      <c r="I20" s="13">
        <v>4068178</v>
      </c>
      <c r="J20" s="13">
        <v>0</v>
      </c>
      <c r="K20" s="13">
        <v>6624554</v>
      </c>
      <c r="L20" s="13">
        <v>0</v>
      </c>
      <c r="M20" s="13">
        <v>22524334</v>
      </c>
      <c r="N20" s="13">
        <f>B20+D20+F20+H20+J20+L20</f>
        <v>0</v>
      </c>
      <c r="O20" s="13">
        <f>C20+E20+G20+I20+K20+M20</f>
        <v>43611294</v>
      </c>
      <c r="P20" s="1"/>
    </row>
    <row r="21" spans="1:16" s="93" customFormat="1" ht="12.75" customHeight="1">
      <c r="A21" s="90" t="s">
        <v>751</v>
      </c>
      <c r="B21" s="91"/>
      <c r="C21" s="91">
        <v>1</v>
      </c>
      <c r="D21" s="91"/>
      <c r="E21" s="91">
        <v>1.1</v>
      </c>
      <c r="F21" s="91"/>
      <c r="G21" s="91">
        <v>1.5</v>
      </c>
      <c r="H21" s="91"/>
      <c r="I21" s="91">
        <v>2.1</v>
      </c>
      <c r="J21" s="91"/>
      <c r="K21" s="91">
        <v>3.5</v>
      </c>
      <c r="L21" s="91"/>
      <c r="M21" s="91">
        <v>5</v>
      </c>
      <c r="N21" s="91"/>
      <c r="O21" s="91"/>
      <c r="P21" s="1"/>
    </row>
    <row r="22" spans="1:16" s="92" customFormat="1" ht="12.75" customHeight="1">
      <c r="A22" s="90" t="s">
        <v>414</v>
      </c>
      <c r="B22" s="91"/>
      <c r="C22" s="91">
        <v>7.3</v>
      </c>
      <c r="D22" s="91"/>
      <c r="E22" s="91">
        <v>8.7</v>
      </c>
      <c r="F22" s="91"/>
      <c r="G22" s="91">
        <v>7.9</v>
      </c>
      <c r="H22" s="91"/>
      <c r="I22" s="91">
        <v>9.3</v>
      </c>
      <c r="J22" s="91"/>
      <c r="K22" s="91">
        <v>15.2</v>
      </c>
      <c r="L22" s="91"/>
      <c r="M22" s="91">
        <v>51.6</v>
      </c>
      <c r="N22" s="91"/>
      <c r="O22" s="91">
        <v>100</v>
      </c>
      <c r="P22" s="1"/>
    </row>
    <row r="23" spans="1:15" ht="12" customHeight="1">
      <c r="A23" s="28" t="s">
        <v>573</v>
      </c>
      <c r="B23" s="35"/>
      <c r="C23" s="35">
        <f aca="true" t="shared" si="0" ref="C23:O23">SUM(C8:C20)</f>
        <v>20714363.130000003</v>
      </c>
      <c r="D23" s="35"/>
      <c r="E23" s="35">
        <f t="shared" si="0"/>
        <v>31983124.41</v>
      </c>
      <c r="F23" s="35"/>
      <c r="G23" s="35">
        <f t="shared" si="0"/>
        <v>27797929.61</v>
      </c>
      <c r="H23" s="35"/>
      <c r="I23" s="35">
        <f t="shared" si="0"/>
        <v>27082200.879999995</v>
      </c>
      <c r="J23" s="35"/>
      <c r="K23" s="35">
        <f t="shared" si="0"/>
        <v>33614952.16</v>
      </c>
      <c r="L23" s="35"/>
      <c r="M23" s="35">
        <f t="shared" si="0"/>
        <v>97485488.93999998</v>
      </c>
      <c r="N23" s="35"/>
      <c r="O23" s="35">
        <f t="shared" si="0"/>
        <v>238677992</v>
      </c>
    </row>
    <row r="24" spans="1:15" ht="12" customHeight="1">
      <c r="A24" s="28" t="s">
        <v>444</v>
      </c>
      <c r="C24" s="34">
        <f>C23/$O$23*100</f>
        <v>8.678790598338871</v>
      </c>
      <c r="E24" s="34">
        <f>E23/$O$23*100</f>
        <v>13.400114581992964</v>
      </c>
      <c r="G24" s="34">
        <f>G23/$O$23*100</f>
        <v>11.646624549279768</v>
      </c>
      <c r="I24" s="34">
        <f>I23/$O$23*100</f>
        <v>11.346752439579765</v>
      </c>
      <c r="K24" s="34">
        <f>K23/$O$23*100</f>
        <v>14.083808849875021</v>
      </c>
      <c r="M24" s="34">
        <f>M23/$O$23*100</f>
        <v>40.843937106693936</v>
      </c>
      <c r="O24" s="34">
        <f>O23/$O$23*100</f>
        <v>100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M132"/>
  <sheetViews>
    <sheetView zoomScale="125" zoomScaleNormal="125" zoomScalePageLayoutView="0" workbookViewId="0" topLeftCell="C1">
      <pane ySplit="3760" topLeftCell="BM82" activePane="bottomLeft" state="split"/>
      <selection pane="topLeft" activeCell="A51" sqref="A51"/>
      <selection pane="bottomLeft" activeCell="C25" sqref="C25"/>
    </sheetView>
  </sheetViews>
  <sheetFormatPr defaultColWidth="12.7109375" defaultRowHeight="12" customHeight="1"/>
  <cols>
    <col min="1" max="1" width="7.421875" style="36" customWidth="1"/>
    <col min="2" max="2" width="9.140625" style="36" customWidth="1"/>
    <col min="3" max="3" width="21.140625" style="36" customWidth="1"/>
    <col min="4" max="4" width="10.7109375" style="36" customWidth="1"/>
    <col min="5" max="5" width="9.28125" style="36" customWidth="1"/>
    <col min="6" max="6" width="17.421875" style="36" customWidth="1"/>
    <col min="7" max="7" width="13.7109375" style="36" customWidth="1"/>
    <col min="8" max="11" width="11.28125" style="36" customWidth="1"/>
    <col min="12" max="16384" width="12.7109375" style="36" customWidth="1"/>
  </cols>
  <sheetData>
    <row r="1" ht="15" customHeight="1"/>
    <row r="2" spans="3:8" ht="15" customHeight="1">
      <c r="C2" s="158" t="s">
        <v>142</v>
      </c>
      <c r="H2" s="50" t="s">
        <v>211</v>
      </c>
    </row>
    <row r="3" spans="3:13" ht="15" customHeight="1">
      <c r="C3" s="36" t="s">
        <v>255</v>
      </c>
      <c r="G3" s="36" t="s">
        <v>394</v>
      </c>
      <c r="H3" s="42" t="s">
        <v>702</v>
      </c>
      <c r="I3" s="43"/>
      <c r="J3" s="43"/>
      <c r="K3" s="43"/>
      <c r="L3" s="43"/>
      <c r="M3" s="44"/>
    </row>
    <row r="4" spans="4:12" ht="15" customHeight="1">
      <c r="D4" s="49" t="s">
        <v>307</v>
      </c>
      <c r="G4" s="36" t="s">
        <v>277</v>
      </c>
      <c r="I4" s="38"/>
      <c r="J4" s="38"/>
      <c r="K4" s="38"/>
      <c r="L4" s="36" t="s">
        <v>299</v>
      </c>
    </row>
    <row r="5" spans="1:12" ht="15" customHeight="1">
      <c r="A5" s="45"/>
      <c r="B5" s="45" t="s">
        <v>560</v>
      </c>
      <c r="D5" s="42" t="s">
        <v>509</v>
      </c>
      <c r="E5" s="43"/>
      <c r="F5" s="44"/>
      <c r="G5" s="36" t="s">
        <v>386</v>
      </c>
      <c r="H5" s="38"/>
      <c r="I5" s="38"/>
      <c r="J5" s="47" t="s">
        <v>510</v>
      </c>
      <c r="K5" s="38"/>
      <c r="L5" s="36" t="s">
        <v>419</v>
      </c>
    </row>
    <row r="6" spans="1:12" ht="15" customHeight="1">
      <c r="A6" s="45"/>
      <c r="B6" s="45" t="s">
        <v>707</v>
      </c>
      <c r="D6" s="46" t="s">
        <v>278</v>
      </c>
      <c r="E6" s="46" t="s">
        <v>278</v>
      </c>
      <c r="F6" s="45" t="s">
        <v>510</v>
      </c>
      <c r="G6" s="36" t="s">
        <v>516</v>
      </c>
      <c r="H6" s="38" t="s">
        <v>292</v>
      </c>
      <c r="I6" s="38"/>
      <c r="J6" s="47" t="s">
        <v>385</v>
      </c>
      <c r="K6" s="38"/>
      <c r="L6" s="36" t="s">
        <v>420</v>
      </c>
    </row>
    <row r="7" spans="1:13" ht="15" customHeight="1">
      <c r="A7" s="106" t="s">
        <v>767</v>
      </c>
      <c r="B7" s="45" t="s">
        <v>559</v>
      </c>
      <c r="C7" s="48"/>
      <c r="D7" s="46" t="s">
        <v>290</v>
      </c>
      <c r="E7" s="46" t="s">
        <v>291</v>
      </c>
      <c r="F7" s="45" t="s">
        <v>385</v>
      </c>
      <c r="G7" s="36" t="s">
        <v>515</v>
      </c>
      <c r="H7" s="45" t="s">
        <v>703</v>
      </c>
      <c r="I7" s="45" t="s">
        <v>306</v>
      </c>
      <c r="J7" s="45" t="s">
        <v>703</v>
      </c>
      <c r="K7" s="45" t="s">
        <v>306</v>
      </c>
      <c r="L7" s="45" t="s">
        <v>703</v>
      </c>
      <c r="M7" s="45" t="s">
        <v>306</v>
      </c>
    </row>
    <row r="8" spans="1:13" ht="15" customHeight="1">
      <c r="A8" s="106" t="s">
        <v>538</v>
      </c>
      <c r="B8" s="45" t="s">
        <v>517</v>
      </c>
      <c r="C8" s="48"/>
      <c r="D8" s="39" t="s">
        <v>348</v>
      </c>
      <c r="E8" s="39" t="s">
        <v>349</v>
      </c>
      <c r="F8" s="39" t="s">
        <v>718</v>
      </c>
      <c r="G8" s="39" t="s">
        <v>719</v>
      </c>
      <c r="H8" s="39" t="s">
        <v>720</v>
      </c>
      <c r="I8" s="39" t="s">
        <v>448</v>
      </c>
      <c r="J8" s="39" t="s">
        <v>312</v>
      </c>
      <c r="K8" s="39" t="s">
        <v>313</v>
      </c>
      <c r="L8" s="39" t="s">
        <v>314</v>
      </c>
      <c r="M8" s="39" t="s">
        <v>315</v>
      </c>
    </row>
    <row r="9" spans="1:13" ht="15" customHeight="1">
      <c r="A9" s="48">
        <v>1</v>
      </c>
      <c r="B9" s="48"/>
      <c r="C9" s="60" t="s">
        <v>773</v>
      </c>
      <c r="D9" s="40"/>
      <c r="E9" s="40"/>
      <c r="F9" s="40"/>
      <c r="G9" s="40"/>
      <c r="H9" s="40"/>
      <c r="I9" s="40"/>
      <c r="J9" s="40"/>
      <c r="K9" s="40"/>
      <c r="L9" s="40"/>
      <c r="M9" s="40"/>
    </row>
    <row r="10" spans="1:13" ht="15" customHeight="1">
      <c r="A10" s="48">
        <v>2</v>
      </c>
      <c r="B10" s="145">
        <v>1</v>
      </c>
      <c r="C10" s="140" t="s">
        <v>370</v>
      </c>
      <c r="D10" s="40"/>
      <c r="E10" s="40"/>
      <c r="F10" s="40"/>
      <c r="G10" s="40"/>
      <c r="H10" s="40"/>
      <c r="I10" s="40"/>
      <c r="J10" s="40"/>
      <c r="K10" s="40"/>
      <c r="L10" s="40"/>
      <c r="M10" s="40"/>
    </row>
    <row r="11" spans="1:13" ht="15" customHeight="1">
      <c r="A11" s="48">
        <v>3</v>
      </c>
      <c r="B11" s="145">
        <v>7</v>
      </c>
      <c r="C11" s="48" t="s">
        <v>437</v>
      </c>
      <c r="D11" s="40">
        <v>16</v>
      </c>
      <c r="E11" s="40">
        <v>16</v>
      </c>
      <c r="F11" s="40">
        <v>34</v>
      </c>
      <c r="G11" s="40">
        <v>25</v>
      </c>
      <c r="H11" s="40">
        <v>0</v>
      </c>
      <c r="I11" s="40">
        <v>0</v>
      </c>
      <c r="J11" s="40">
        <v>18</v>
      </c>
      <c r="K11" s="40">
        <v>0</v>
      </c>
      <c r="L11" s="40">
        <v>9</v>
      </c>
      <c r="M11" s="40">
        <v>0</v>
      </c>
    </row>
    <row r="12" spans="1:13" ht="15" customHeight="1">
      <c r="A12" s="48">
        <v>4</v>
      </c>
      <c r="B12" s="145">
        <v>26</v>
      </c>
      <c r="C12" s="48" t="s">
        <v>438</v>
      </c>
      <c r="D12" s="40">
        <v>26</v>
      </c>
      <c r="E12" s="40">
        <v>15</v>
      </c>
      <c r="F12" s="40">
        <v>29</v>
      </c>
      <c r="G12" s="40">
        <v>22</v>
      </c>
      <c r="H12" s="40">
        <v>0</v>
      </c>
      <c r="I12" s="40">
        <v>11</v>
      </c>
      <c r="J12" s="40">
        <v>3</v>
      </c>
      <c r="K12" s="40">
        <v>0</v>
      </c>
      <c r="L12" s="40">
        <v>0</v>
      </c>
      <c r="M12" s="40">
        <v>4</v>
      </c>
    </row>
    <row r="13" spans="1:13" ht="15" customHeight="1">
      <c r="A13" s="48">
        <v>5</v>
      </c>
      <c r="B13" s="145">
        <v>27</v>
      </c>
      <c r="C13" s="48" t="s">
        <v>372</v>
      </c>
      <c r="D13" s="40">
        <v>18</v>
      </c>
      <c r="E13" s="40">
        <v>3</v>
      </c>
      <c r="F13" s="40">
        <v>3</v>
      </c>
      <c r="G13" s="40">
        <v>6</v>
      </c>
      <c r="H13" s="40">
        <v>0</v>
      </c>
      <c r="I13" s="40">
        <v>15</v>
      </c>
      <c r="J13" s="40">
        <v>0</v>
      </c>
      <c r="K13" s="40">
        <v>15</v>
      </c>
      <c r="L13" s="40">
        <v>0</v>
      </c>
      <c r="M13" s="40">
        <v>12</v>
      </c>
    </row>
    <row r="14" spans="1:13" ht="15" customHeight="1">
      <c r="A14" s="48">
        <v>6</v>
      </c>
      <c r="B14" s="145">
        <v>34</v>
      </c>
      <c r="C14" s="48" t="s">
        <v>439</v>
      </c>
      <c r="D14" s="40">
        <v>48</v>
      </c>
      <c r="E14" s="40">
        <v>25</v>
      </c>
      <c r="F14" s="40">
        <v>81</v>
      </c>
      <c r="G14" s="40">
        <v>45</v>
      </c>
      <c r="H14" s="40">
        <v>0</v>
      </c>
      <c r="I14" s="40">
        <v>23</v>
      </c>
      <c r="J14" s="40">
        <v>33</v>
      </c>
      <c r="K14" s="40">
        <v>0</v>
      </c>
      <c r="L14" s="40">
        <v>0</v>
      </c>
      <c r="M14" s="40">
        <v>3</v>
      </c>
    </row>
    <row r="15" spans="1:13" ht="15" customHeight="1">
      <c r="A15" s="48">
        <v>7</v>
      </c>
      <c r="B15" s="145">
        <v>37</v>
      </c>
      <c r="C15" s="136" t="s">
        <v>144</v>
      </c>
      <c r="D15" s="40">
        <v>59</v>
      </c>
      <c r="E15" s="40">
        <v>40</v>
      </c>
      <c r="F15" s="40">
        <v>46</v>
      </c>
      <c r="G15" s="40">
        <v>33</v>
      </c>
      <c r="H15" s="40">
        <v>0</v>
      </c>
      <c r="I15" s="40">
        <v>19</v>
      </c>
      <c r="J15" s="40">
        <v>0</v>
      </c>
      <c r="K15" s="40">
        <v>13</v>
      </c>
      <c r="L15" s="40">
        <v>0</v>
      </c>
      <c r="M15" s="40">
        <v>26</v>
      </c>
    </row>
    <row r="16" spans="1:13" ht="15" customHeight="1">
      <c r="A16" s="48">
        <v>8</v>
      </c>
      <c r="B16" s="48"/>
      <c r="C16" s="60" t="s">
        <v>519</v>
      </c>
      <c r="D16" s="40"/>
      <c r="E16" s="40"/>
      <c r="F16" s="40"/>
      <c r="G16" s="40"/>
      <c r="H16" s="40"/>
      <c r="I16" s="40"/>
      <c r="J16" s="40"/>
      <c r="K16" s="40"/>
      <c r="L16" s="40"/>
      <c r="M16" s="40"/>
    </row>
    <row r="17" spans="1:13" ht="15" customHeight="1">
      <c r="A17" s="48">
        <v>9</v>
      </c>
      <c r="B17" s="145">
        <v>10</v>
      </c>
      <c r="C17" s="48" t="s">
        <v>520</v>
      </c>
      <c r="D17" s="40">
        <v>37</v>
      </c>
      <c r="E17" s="40">
        <v>48</v>
      </c>
      <c r="F17" s="41" t="s">
        <v>462</v>
      </c>
      <c r="G17" s="40">
        <v>24</v>
      </c>
      <c r="H17" s="40">
        <v>11</v>
      </c>
      <c r="I17" s="40">
        <v>0</v>
      </c>
      <c r="J17" s="40">
        <v>0</v>
      </c>
      <c r="K17" s="40">
        <v>0</v>
      </c>
      <c r="L17" s="40">
        <v>0</v>
      </c>
      <c r="M17" s="40">
        <v>13</v>
      </c>
    </row>
    <row r="18" spans="1:13" ht="15" customHeight="1">
      <c r="A18" s="48">
        <v>10</v>
      </c>
      <c r="B18" s="145">
        <v>14</v>
      </c>
      <c r="C18" s="48" t="s">
        <v>113</v>
      </c>
      <c r="D18" s="40">
        <v>74</v>
      </c>
      <c r="E18" s="40">
        <v>89</v>
      </c>
      <c r="F18" s="40">
        <v>65</v>
      </c>
      <c r="G18" s="40">
        <v>61</v>
      </c>
      <c r="H18" s="40">
        <v>15</v>
      </c>
      <c r="I18" s="40">
        <v>0</v>
      </c>
      <c r="J18" s="40">
        <v>0</v>
      </c>
      <c r="K18" s="40">
        <v>9</v>
      </c>
      <c r="L18" s="40">
        <v>0</v>
      </c>
      <c r="M18" s="40">
        <v>13</v>
      </c>
    </row>
    <row r="19" spans="1:13" ht="15" customHeight="1">
      <c r="A19" s="48">
        <v>11</v>
      </c>
      <c r="B19" s="145">
        <v>28</v>
      </c>
      <c r="C19" s="48" t="s">
        <v>225</v>
      </c>
      <c r="D19" s="40">
        <v>27</v>
      </c>
      <c r="E19" s="40">
        <v>27</v>
      </c>
      <c r="F19" s="40">
        <v>29</v>
      </c>
      <c r="G19" s="40">
        <v>18</v>
      </c>
      <c r="H19" s="40">
        <v>0</v>
      </c>
      <c r="I19" s="40">
        <v>0</v>
      </c>
      <c r="J19" s="40">
        <v>2</v>
      </c>
      <c r="K19" s="40">
        <v>0</v>
      </c>
      <c r="L19" s="40">
        <v>0</v>
      </c>
      <c r="M19" s="40">
        <v>9</v>
      </c>
    </row>
    <row r="20" spans="1:13" ht="15" customHeight="1">
      <c r="A20" s="48">
        <v>12</v>
      </c>
      <c r="B20" s="145">
        <v>31</v>
      </c>
      <c r="C20" s="48" t="s">
        <v>459</v>
      </c>
      <c r="D20" s="40">
        <v>15</v>
      </c>
      <c r="E20" s="40">
        <v>24</v>
      </c>
      <c r="F20" s="40">
        <v>19</v>
      </c>
      <c r="G20" s="40">
        <v>12</v>
      </c>
      <c r="H20" s="40">
        <v>9</v>
      </c>
      <c r="I20" s="40">
        <v>0</v>
      </c>
      <c r="J20" s="40">
        <v>4</v>
      </c>
      <c r="K20" s="40">
        <v>0</v>
      </c>
      <c r="L20" s="40">
        <v>0</v>
      </c>
      <c r="M20" s="40">
        <v>3</v>
      </c>
    </row>
    <row r="21" spans="1:13" ht="15" customHeight="1">
      <c r="A21" s="48">
        <v>13</v>
      </c>
      <c r="B21" s="145">
        <v>36</v>
      </c>
      <c r="C21" s="48" t="s">
        <v>460</v>
      </c>
      <c r="D21" s="40">
        <v>50</v>
      </c>
      <c r="E21" s="40">
        <v>51</v>
      </c>
      <c r="F21" s="40">
        <v>54</v>
      </c>
      <c r="G21" s="40">
        <v>38</v>
      </c>
      <c r="H21" s="40">
        <v>1</v>
      </c>
      <c r="I21" s="40">
        <v>0</v>
      </c>
      <c r="J21" s="40">
        <v>4</v>
      </c>
      <c r="K21" s="40">
        <v>0</v>
      </c>
      <c r="L21" s="40">
        <v>0</v>
      </c>
      <c r="M21" s="40">
        <v>12</v>
      </c>
    </row>
    <row r="22" spans="1:13" ht="15" customHeight="1">
      <c r="A22" s="48">
        <v>14</v>
      </c>
      <c r="B22" s="145">
        <v>45</v>
      </c>
      <c r="C22" s="136" t="s">
        <v>461</v>
      </c>
      <c r="D22" s="40">
        <v>33</v>
      </c>
      <c r="E22" s="40">
        <v>20</v>
      </c>
      <c r="F22" s="40">
        <v>35</v>
      </c>
      <c r="G22" s="40">
        <v>19</v>
      </c>
      <c r="H22" s="40">
        <v>0</v>
      </c>
      <c r="I22" s="40">
        <v>13</v>
      </c>
      <c r="J22" s="40">
        <v>2</v>
      </c>
      <c r="K22" s="40">
        <v>0</v>
      </c>
      <c r="L22" s="40">
        <v>0</v>
      </c>
      <c r="M22" s="40">
        <v>14</v>
      </c>
    </row>
    <row r="23" spans="1:13" ht="15" customHeight="1">
      <c r="A23" s="48">
        <v>15</v>
      </c>
      <c r="B23" s="48"/>
      <c r="C23" s="60" t="s">
        <v>762</v>
      </c>
      <c r="D23" s="40"/>
      <c r="E23" s="40"/>
      <c r="F23" s="40"/>
      <c r="G23" s="40"/>
      <c r="H23" s="40"/>
      <c r="I23" s="40"/>
      <c r="J23" s="40"/>
      <c r="K23" s="40"/>
      <c r="L23" s="40"/>
      <c r="M23" s="40"/>
    </row>
    <row r="24" spans="1:13" ht="15" customHeight="1">
      <c r="A24" s="48">
        <v>16</v>
      </c>
      <c r="B24" s="145">
        <v>6</v>
      </c>
      <c r="C24" s="48" t="s">
        <v>231</v>
      </c>
      <c r="D24" s="40">
        <v>61</v>
      </c>
      <c r="E24" s="40">
        <v>34</v>
      </c>
      <c r="F24" s="40">
        <v>61</v>
      </c>
      <c r="G24" s="40">
        <v>56</v>
      </c>
      <c r="H24" s="40">
        <v>0</v>
      </c>
      <c r="I24" s="40">
        <v>27</v>
      </c>
      <c r="J24" s="40">
        <v>0</v>
      </c>
      <c r="K24" s="40">
        <v>0</v>
      </c>
      <c r="L24" s="40">
        <v>0</v>
      </c>
      <c r="M24" s="40">
        <v>5</v>
      </c>
    </row>
    <row r="25" spans="1:13" ht="15" customHeight="1">
      <c r="A25" s="48">
        <v>17</v>
      </c>
      <c r="B25" s="145">
        <v>15</v>
      </c>
      <c r="C25" s="1" t="s">
        <v>701</v>
      </c>
      <c r="D25" s="40">
        <v>80</v>
      </c>
      <c r="E25" s="40">
        <v>60</v>
      </c>
      <c r="F25" s="40">
        <v>77</v>
      </c>
      <c r="G25" s="40">
        <v>55</v>
      </c>
      <c r="H25" s="40">
        <v>0</v>
      </c>
      <c r="I25" s="40">
        <v>20</v>
      </c>
      <c r="J25" s="40">
        <v>0</v>
      </c>
      <c r="K25" s="40">
        <v>3</v>
      </c>
      <c r="L25" s="40">
        <v>0</v>
      </c>
      <c r="M25" s="40">
        <v>25</v>
      </c>
    </row>
    <row r="26" spans="1:13" ht="15" customHeight="1">
      <c r="A26" s="48">
        <v>18</v>
      </c>
      <c r="B26" s="145">
        <v>18</v>
      </c>
      <c r="C26" s="48" t="s">
        <v>395</v>
      </c>
      <c r="D26" s="40">
        <v>19</v>
      </c>
      <c r="E26" s="40">
        <v>12</v>
      </c>
      <c r="F26" s="40">
        <v>23</v>
      </c>
      <c r="G26" s="40">
        <v>16</v>
      </c>
      <c r="H26" s="40">
        <v>0</v>
      </c>
      <c r="I26" s="40">
        <v>7</v>
      </c>
      <c r="J26" s="40">
        <v>4</v>
      </c>
      <c r="K26" s="40">
        <v>0</v>
      </c>
      <c r="L26" s="40">
        <v>0</v>
      </c>
      <c r="M26" s="40">
        <v>3</v>
      </c>
    </row>
    <row r="27" spans="1:13" ht="15" customHeight="1">
      <c r="A27" s="48">
        <v>19</v>
      </c>
      <c r="B27" s="145">
        <v>24</v>
      </c>
      <c r="C27" s="48" t="s">
        <v>396</v>
      </c>
      <c r="D27" s="40">
        <v>171</v>
      </c>
      <c r="E27" s="40">
        <v>177</v>
      </c>
      <c r="F27" s="40">
        <v>89</v>
      </c>
      <c r="G27" s="40">
        <v>82</v>
      </c>
      <c r="H27" s="40">
        <v>6</v>
      </c>
      <c r="I27" s="40">
        <v>0</v>
      </c>
      <c r="J27" s="40">
        <v>0</v>
      </c>
      <c r="K27" s="40">
        <v>82</v>
      </c>
      <c r="L27" s="40">
        <v>0</v>
      </c>
      <c r="M27" s="40">
        <v>89</v>
      </c>
    </row>
    <row r="28" spans="1:13" ht="15" customHeight="1">
      <c r="A28" s="48">
        <v>20</v>
      </c>
      <c r="B28" s="145">
        <v>25</v>
      </c>
      <c r="C28" s="48" t="s">
        <v>763</v>
      </c>
      <c r="D28" s="40">
        <v>49</v>
      </c>
      <c r="E28" s="40">
        <v>67</v>
      </c>
      <c r="F28" s="40">
        <v>73</v>
      </c>
      <c r="G28" s="40">
        <v>48</v>
      </c>
      <c r="H28" s="40">
        <v>18</v>
      </c>
      <c r="I28" s="40">
        <v>0</v>
      </c>
      <c r="J28" s="40">
        <v>24</v>
      </c>
      <c r="K28" s="40">
        <v>0</v>
      </c>
      <c r="L28" s="40">
        <v>0</v>
      </c>
      <c r="M28" s="40">
        <v>1</v>
      </c>
    </row>
    <row r="29" spans="1:13" ht="15" customHeight="1">
      <c r="A29" s="48">
        <v>21</v>
      </c>
      <c r="B29" s="145">
        <v>40</v>
      </c>
      <c r="C29" s="48" t="s">
        <v>398</v>
      </c>
      <c r="D29" s="40">
        <v>68</v>
      </c>
      <c r="E29" s="40">
        <v>30</v>
      </c>
      <c r="F29" s="40">
        <v>83</v>
      </c>
      <c r="G29" s="40">
        <v>38</v>
      </c>
      <c r="H29" s="40">
        <v>0</v>
      </c>
      <c r="I29" s="40">
        <v>38</v>
      </c>
      <c r="J29" s="40">
        <v>15</v>
      </c>
      <c r="K29" s="40">
        <v>0</v>
      </c>
      <c r="L29" s="40">
        <v>0</v>
      </c>
      <c r="M29" s="40">
        <v>30</v>
      </c>
    </row>
    <row r="30" spans="1:13" ht="15" customHeight="1">
      <c r="A30" s="48">
        <v>22</v>
      </c>
      <c r="B30" s="145">
        <v>43</v>
      </c>
      <c r="C30" s="48" t="s">
        <v>399</v>
      </c>
      <c r="D30" s="40">
        <v>50</v>
      </c>
      <c r="E30" s="40">
        <v>28</v>
      </c>
      <c r="F30" s="40">
        <v>66</v>
      </c>
      <c r="G30" s="40">
        <v>40</v>
      </c>
      <c r="H30" s="40">
        <v>0</v>
      </c>
      <c r="I30" s="40">
        <v>22</v>
      </c>
      <c r="J30" s="40">
        <v>16</v>
      </c>
      <c r="K30" s="40">
        <v>0</v>
      </c>
      <c r="L30" s="40">
        <v>0</v>
      </c>
      <c r="M30" s="40">
        <v>10</v>
      </c>
    </row>
    <row r="31" spans="1:13" ht="15" customHeight="1">
      <c r="A31" s="48">
        <v>23</v>
      </c>
      <c r="B31" s="145">
        <v>50</v>
      </c>
      <c r="C31" s="136" t="s">
        <v>400</v>
      </c>
      <c r="D31" s="40">
        <v>44</v>
      </c>
      <c r="E31" s="40">
        <v>23</v>
      </c>
      <c r="F31" s="40">
        <v>62</v>
      </c>
      <c r="G31" s="40">
        <v>38</v>
      </c>
      <c r="H31" s="40">
        <v>0</v>
      </c>
      <c r="I31" s="40">
        <v>21</v>
      </c>
      <c r="J31" s="40">
        <v>18</v>
      </c>
      <c r="K31" s="40">
        <v>0</v>
      </c>
      <c r="L31" s="40">
        <v>0</v>
      </c>
      <c r="M31" s="40">
        <v>6</v>
      </c>
    </row>
    <row r="32" spans="1:13" ht="15" customHeight="1">
      <c r="A32" s="48">
        <v>24</v>
      </c>
      <c r="B32" s="48"/>
      <c r="C32" s="60" t="s">
        <v>401</v>
      </c>
      <c r="D32" s="40"/>
      <c r="E32" s="40"/>
      <c r="F32" s="40"/>
      <c r="G32" s="40"/>
      <c r="H32" s="40"/>
      <c r="I32" s="40"/>
      <c r="J32" s="40"/>
      <c r="K32" s="40"/>
      <c r="L32" s="40"/>
      <c r="M32" s="40"/>
    </row>
    <row r="33" spans="1:13" ht="15" customHeight="1">
      <c r="A33" s="48">
        <v>25</v>
      </c>
      <c r="B33" s="145">
        <v>9</v>
      </c>
      <c r="C33" s="48" t="s">
        <v>710</v>
      </c>
      <c r="D33" s="40">
        <v>115</v>
      </c>
      <c r="E33" s="40">
        <v>92</v>
      </c>
      <c r="F33" s="40">
        <v>112</v>
      </c>
      <c r="G33" s="40">
        <v>90</v>
      </c>
      <c r="H33" s="40">
        <v>0</v>
      </c>
      <c r="I33" s="40">
        <v>23</v>
      </c>
      <c r="J33" s="40">
        <v>0</v>
      </c>
      <c r="K33" s="40">
        <v>3</v>
      </c>
      <c r="L33" s="40">
        <v>0</v>
      </c>
      <c r="M33" s="40">
        <v>25</v>
      </c>
    </row>
    <row r="34" spans="1:13" ht="15" customHeight="1">
      <c r="A34" s="48">
        <v>26</v>
      </c>
      <c r="B34" s="145">
        <v>20</v>
      </c>
      <c r="C34" s="48" t="s">
        <v>232</v>
      </c>
      <c r="D34" s="40">
        <v>157</v>
      </c>
      <c r="E34" s="40">
        <v>99</v>
      </c>
      <c r="F34" s="40">
        <v>160</v>
      </c>
      <c r="G34" s="40">
        <v>129</v>
      </c>
      <c r="H34" s="40">
        <v>0</v>
      </c>
      <c r="I34" s="40">
        <v>58</v>
      </c>
      <c r="J34" s="40">
        <v>3</v>
      </c>
      <c r="K34" s="40">
        <v>0</v>
      </c>
      <c r="L34" s="40">
        <v>0</v>
      </c>
      <c r="M34" s="40">
        <v>28</v>
      </c>
    </row>
    <row r="35" spans="1:13" ht="15" customHeight="1">
      <c r="A35" s="48">
        <v>27</v>
      </c>
      <c r="B35" s="145">
        <v>29</v>
      </c>
      <c r="C35" s="48" t="s">
        <v>157</v>
      </c>
      <c r="D35" s="40">
        <v>122</v>
      </c>
      <c r="E35" s="40">
        <v>95</v>
      </c>
      <c r="F35" s="40">
        <v>137</v>
      </c>
      <c r="G35" s="40">
        <v>96</v>
      </c>
      <c r="H35" s="40">
        <v>0</v>
      </c>
      <c r="I35" s="40">
        <v>27</v>
      </c>
      <c r="J35" s="40">
        <v>15</v>
      </c>
      <c r="K35" s="40">
        <v>0</v>
      </c>
      <c r="L35" s="40">
        <v>0</v>
      </c>
      <c r="M35" s="40">
        <v>26</v>
      </c>
    </row>
    <row r="36" spans="1:13" ht="15" customHeight="1">
      <c r="A36" s="48">
        <v>28</v>
      </c>
      <c r="B36" s="145">
        <v>30</v>
      </c>
      <c r="C36" s="48" t="s">
        <v>233</v>
      </c>
      <c r="D36" s="40">
        <v>94</v>
      </c>
      <c r="E36" s="40">
        <v>67</v>
      </c>
      <c r="F36" s="40">
        <v>88</v>
      </c>
      <c r="G36" s="40">
        <v>73</v>
      </c>
      <c r="H36" s="40">
        <v>0</v>
      </c>
      <c r="I36" s="40">
        <v>27</v>
      </c>
      <c r="J36" s="40">
        <v>0</v>
      </c>
      <c r="K36" s="40">
        <v>6</v>
      </c>
      <c r="L36" s="40">
        <v>0</v>
      </c>
      <c r="M36" s="40">
        <v>21</v>
      </c>
    </row>
    <row r="37" spans="1:13" ht="15" customHeight="1">
      <c r="A37" s="48">
        <v>29</v>
      </c>
      <c r="B37" s="145">
        <v>35</v>
      </c>
      <c r="C37" s="48" t="s">
        <v>410</v>
      </c>
      <c r="D37" s="40">
        <v>110</v>
      </c>
      <c r="E37" s="40">
        <v>92</v>
      </c>
      <c r="F37" s="40">
        <v>114</v>
      </c>
      <c r="G37" s="40">
        <v>95</v>
      </c>
      <c r="H37" s="40">
        <v>0</v>
      </c>
      <c r="I37" s="40">
        <v>18</v>
      </c>
      <c r="J37" s="40">
        <v>4</v>
      </c>
      <c r="K37" s="40">
        <v>0</v>
      </c>
      <c r="L37" s="40">
        <v>0</v>
      </c>
      <c r="M37" s="40">
        <v>15</v>
      </c>
    </row>
    <row r="38" spans="1:13" ht="15" customHeight="1">
      <c r="A38" s="48">
        <v>30</v>
      </c>
      <c r="B38" s="145">
        <v>38</v>
      </c>
      <c r="C38" s="48" t="s">
        <v>680</v>
      </c>
      <c r="D38" s="40">
        <v>92</v>
      </c>
      <c r="E38" s="40">
        <v>68</v>
      </c>
      <c r="F38" s="40">
        <v>92</v>
      </c>
      <c r="G38" s="40">
        <v>63</v>
      </c>
      <c r="H38" s="40">
        <v>0</v>
      </c>
      <c r="I38" s="40">
        <v>24</v>
      </c>
      <c r="J38" s="40">
        <v>0</v>
      </c>
      <c r="K38" s="40">
        <v>0</v>
      </c>
      <c r="L38" s="40">
        <v>0</v>
      </c>
      <c r="M38" s="40">
        <v>29</v>
      </c>
    </row>
    <row r="39" spans="1:13" ht="15" customHeight="1">
      <c r="A39" s="48">
        <v>31</v>
      </c>
      <c r="B39" s="145">
        <v>39</v>
      </c>
      <c r="C39" s="48" t="s">
        <v>411</v>
      </c>
      <c r="D39" s="40">
        <v>73</v>
      </c>
      <c r="E39" s="40">
        <v>61</v>
      </c>
      <c r="F39" s="40">
        <v>83</v>
      </c>
      <c r="G39" s="40">
        <v>63</v>
      </c>
      <c r="H39" s="40">
        <v>0</v>
      </c>
      <c r="I39" s="40">
        <v>12</v>
      </c>
      <c r="J39" s="40">
        <v>10</v>
      </c>
      <c r="K39" s="40">
        <v>0</v>
      </c>
      <c r="L39" s="40">
        <v>0</v>
      </c>
      <c r="M39" s="40">
        <v>10</v>
      </c>
    </row>
    <row r="40" spans="1:13" ht="15" customHeight="1">
      <c r="A40" s="48">
        <v>32</v>
      </c>
      <c r="B40" s="145">
        <v>42</v>
      </c>
      <c r="C40" s="48" t="s">
        <v>412</v>
      </c>
      <c r="D40" s="40">
        <v>119</v>
      </c>
      <c r="E40" s="40">
        <v>74</v>
      </c>
      <c r="F40" s="40">
        <v>124</v>
      </c>
      <c r="G40" s="40">
        <v>96</v>
      </c>
      <c r="H40" s="40">
        <v>0</v>
      </c>
      <c r="I40" s="40">
        <v>45</v>
      </c>
      <c r="J40" s="40">
        <v>5</v>
      </c>
      <c r="K40" s="40">
        <v>0</v>
      </c>
      <c r="L40" s="40">
        <v>0</v>
      </c>
      <c r="M40" s="40">
        <v>23</v>
      </c>
    </row>
    <row r="41" spans="1:13" ht="15" customHeight="1">
      <c r="A41" s="48">
        <v>33</v>
      </c>
      <c r="B41" s="145">
        <v>44</v>
      </c>
      <c r="C41" s="136" t="s">
        <v>540</v>
      </c>
      <c r="D41" s="40">
        <v>123</v>
      </c>
      <c r="E41" s="40">
        <v>97</v>
      </c>
      <c r="F41" s="40">
        <v>116</v>
      </c>
      <c r="G41" s="40">
        <v>102</v>
      </c>
      <c r="H41" s="40">
        <v>0</v>
      </c>
      <c r="I41" s="40">
        <v>26</v>
      </c>
      <c r="J41" s="40">
        <v>0</v>
      </c>
      <c r="K41" s="40">
        <v>7</v>
      </c>
      <c r="L41" s="40">
        <v>0</v>
      </c>
      <c r="M41" s="40">
        <v>21</v>
      </c>
    </row>
    <row r="42" spans="1:13" ht="15" customHeight="1">
      <c r="A42" s="48">
        <v>34</v>
      </c>
      <c r="B42" s="48"/>
      <c r="C42" s="60" t="s">
        <v>391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</row>
    <row r="43" spans="1:13" ht="15" customHeight="1">
      <c r="A43" s="48">
        <v>35</v>
      </c>
      <c r="B43" s="145">
        <v>33</v>
      </c>
      <c r="C43" s="48" t="s">
        <v>392</v>
      </c>
      <c r="D43" s="40">
        <v>159</v>
      </c>
      <c r="E43" s="40">
        <v>116</v>
      </c>
      <c r="F43" s="40">
        <v>186</v>
      </c>
      <c r="G43" s="40">
        <v>118</v>
      </c>
      <c r="H43" s="40">
        <v>0</v>
      </c>
      <c r="I43" s="40">
        <v>43</v>
      </c>
      <c r="J43" s="40">
        <v>27</v>
      </c>
      <c r="K43" s="40">
        <v>0</v>
      </c>
      <c r="L43" s="40">
        <v>0</v>
      </c>
      <c r="M43" s="40">
        <v>41</v>
      </c>
    </row>
    <row r="44" spans="1:13" ht="15" customHeight="1">
      <c r="A44" s="48">
        <v>36</v>
      </c>
      <c r="B44" s="145">
        <v>46</v>
      </c>
      <c r="C44" s="48" t="s">
        <v>393</v>
      </c>
      <c r="D44" s="40">
        <v>139</v>
      </c>
      <c r="E44" s="40">
        <v>114</v>
      </c>
      <c r="F44" s="40">
        <v>134</v>
      </c>
      <c r="G44" s="40">
        <v>94</v>
      </c>
      <c r="H44" s="40">
        <v>0</v>
      </c>
      <c r="I44" s="40">
        <v>25</v>
      </c>
      <c r="J44" s="40">
        <v>0</v>
      </c>
      <c r="K44" s="40">
        <v>5</v>
      </c>
      <c r="L44" s="40">
        <v>0</v>
      </c>
      <c r="M44" s="40">
        <v>45</v>
      </c>
    </row>
    <row r="45" spans="1:13" ht="15" customHeight="1">
      <c r="A45" s="48">
        <v>37</v>
      </c>
      <c r="B45" s="145">
        <v>48</v>
      </c>
      <c r="C45" s="136" t="s">
        <v>527</v>
      </c>
      <c r="D45" s="40">
        <v>101</v>
      </c>
      <c r="E45" s="40">
        <v>78</v>
      </c>
      <c r="F45" s="40">
        <v>129</v>
      </c>
      <c r="G45" s="40">
        <v>74</v>
      </c>
      <c r="H45" s="40">
        <v>0</v>
      </c>
      <c r="I45" s="40">
        <v>23</v>
      </c>
      <c r="J45" s="40">
        <v>28</v>
      </c>
      <c r="K45" s="40">
        <v>0</v>
      </c>
      <c r="L45" s="40">
        <v>0</v>
      </c>
      <c r="M45" s="40">
        <v>27</v>
      </c>
    </row>
    <row r="46" spans="1:13" ht="15" customHeight="1">
      <c r="A46" s="48">
        <v>38</v>
      </c>
      <c r="B46" s="48"/>
      <c r="C46" s="60" t="s">
        <v>528</v>
      </c>
      <c r="D46" s="40"/>
      <c r="E46" s="40"/>
      <c r="F46" s="40"/>
      <c r="G46" s="40"/>
      <c r="H46" s="40"/>
      <c r="I46" s="40"/>
      <c r="J46" s="40"/>
      <c r="K46" s="40"/>
      <c r="L46" s="40"/>
      <c r="M46" s="40"/>
    </row>
    <row r="47" spans="1:13" ht="15" customHeight="1">
      <c r="A47" s="48">
        <v>39</v>
      </c>
      <c r="B47" s="145">
        <v>19</v>
      </c>
      <c r="C47" s="48" t="s">
        <v>529</v>
      </c>
      <c r="D47" s="40">
        <v>75</v>
      </c>
      <c r="E47" s="40">
        <v>0</v>
      </c>
      <c r="F47" s="40">
        <v>0</v>
      </c>
      <c r="G47" s="40">
        <v>58</v>
      </c>
      <c r="H47" s="40">
        <v>0</v>
      </c>
      <c r="I47" s="40">
        <v>0</v>
      </c>
      <c r="J47" s="40">
        <v>0</v>
      </c>
      <c r="K47" s="40">
        <v>0</v>
      </c>
      <c r="L47" s="40">
        <v>0</v>
      </c>
      <c r="M47" s="40">
        <v>17</v>
      </c>
    </row>
    <row r="48" spans="1:13" ht="15" customHeight="1">
      <c r="A48" s="48">
        <v>40</v>
      </c>
      <c r="B48" s="145">
        <v>21</v>
      </c>
      <c r="C48" s="48" t="s">
        <v>530</v>
      </c>
      <c r="D48" s="40">
        <v>48</v>
      </c>
      <c r="E48" s="40">
        <v>0</v>
      </c>
      <c r="F48" s="40">
        <v>0</v>
      </c>
      <c r="G48" s="40">
        <v>37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11</v>
      </c>
    </row>
    <row r="49" spans="1:13" ht="15" customHeight="1">
      <c r="A49" s="48">
        <v>41</v>
      </c>
      <c r="B49" s="145">
        <v>49</v>
      </c>
      <c r="C49" s="136" t="s">
        <v>456</v>
      </c>
      <c r="D49" s="40">
        <v>34</v>
      </c>
      <c r="E49" s="40">
        <v>0</v>
      </c>
      <c r="F49" s="40">
        <v>0</v>
      </c>
      <c r="G49" s="40">
        <v>26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8</v>
      </c>
    </row>
    <row r="50" spans="1:13" ht="15" customHeight="1">
      <c r="A50" s="48">
        <v>42</v>
      </c>
      <c r="B50" s="48"/>
      <c r="C50" s="60" t="s">
        <v>629</v>
      </c>
      <c r="D50" s="40"/>
      <c r="E50" s="40"/>
      <c r="F50" s="40"/>
      <c r="G50" s="40"/>
      <c r="H50" s="40"/>
      <c r="I50" s="40"/>
      <c r="J50" s="40"/>
      <c r="K50" s="40"/>
      <c r="L50" s="40"/>
      <c r="M50" s="40"/>
    </row>
    <row r="51" spans="1:13" ht="15" customHeight="1">
      <c r="A51" s="48">
        <v>43</v>
      </c>
      <c r="B51" s="145">
        <v>4</v>
      </c>
      <c r="C51" s="48" t="s">
        <v>457</v>
      </c>
      <c r="D51" s="40">
        <v>66</v>
      </c>
      <c r="E51" s="40">
        <v>46</v>
      </c>
      <c r="F51" s="40">
        <v>74</v>
      </c>
      <c r="G51" s="40">
        <v>52</v>
      </c>
      <c r="H51" s="40">
        <v>0</v>
      </c>
      <c r="I51" s="40">
        <v>20</v>
      </c>
      <c r="J51" s="40">
        <v>8</v>
      </c>
      <c r="K51" s="40">
        <v>0</v>
      </c>
      <c r="L51" s="40">
        <v>0</v>
      </c>
      <c r="M51" s="40">
        <v>14</v>
      </c>
    </row>
    <row r="52" spans="1:13" ht="15" customHeight="1">
      <c r="A52" s="48">
        <v>44</v>
      </c>
      <c r="B52" s="145">
        <v>5</v>
      </c>
      <c r="C52" s="48" t="s">
        <v>458</v>
      </c>
      <c r="D52" s="40">
        <v>56</v>
      </c>
      <c r="E52" s="40">
        <v>42</v>
      </c>
      <c r="F52" s="40">
        <v>76</v>
      </c>
      <c r="G52" s="40">
        <v>41</v>
      </c>
      <c r="H52" s="40">
        <v>0</v>
      </c>
      <c r="I52" s="40">
        <v>14</v>
      </c>
      <c r="J52" s="40">
        <v>20</v>
      </c>
      <c r="K52" s="40">
        <v>0</v>
      </c>
      <c r="L52" s="40">
        <v>0</v>
      </c>
      <c r="M52" s="40">
        <v>15</v>
      </c>
    </row>
    <row r="53" spans="1:13" ht="15" customHeight="1">
      <c r="A53" s="48">
        <v>45</v>
      </c>
      <c r="B53" s="145">
        <v>11</v>
      </c>
      <c r="C53" s="48" t="s">
        <v>584</v>
      </c>
      <c r="D53" s="40">
        <v>65</v>
      </c>
      <c r="E53" s="40">
        <v>38</v>
      </c>
      <c r="F53" s="40">
        <v>79</v>
      </c>
      <c r="G53" s="40">
        <v>54</v>
      </c>
      <c r="H53" s="40">
        <v>0</v>
      </c>
      <c r="I53" s="40">
        <v>27</v>
      </c>
      <c r="J53" s="40">
        <v>14</v>
      </c>
      <c r="K53" s="40">
        <v>0</v>
      </c>
      <c r="L53" s="40">
        <v>0</v>
      </c>
      <c r="M53" s="40">
        <v>11</v>
      </c>
    </row>
    <row r="54" spans="1:13" ht="15" customHeight="1">
      <c r="A54" s="48">
        <v>46</v>
      </c>
      <c r="B54" s="145">
        <v>17</v>
      </c>
      <c r="C54" s="48" t="s">
        <v>630</v>
      </c>
      <c r="D54" s="40">
        <v>83</v>
      </c>
      <c r="E54" s="40">
        <v>62</v>
      </c>
      <c r="F54" s="40">
        <v>69</v>
      </c>
      <c r="G54" s="40">
        <v>68</v>
      </c>
      <c r="H54" s="40">
        <v>0</v>
      </c>
      <c r="I54" s="40">
        <v>21</v>
      </c>
      <c r="J54" s="40">
        <v>0</v>
      </c>
      <c r="K54" s="40">
        <v>14</v>
      </c>
      <c r="L54" s="40">
        <v>0</v>
      </c>
      <c r="M54" s="40">
        <v>15</v>
      </c>
    </row>
    <row r="55" spans="1:13" ht="15" customHeight="1">
      <c r="A55" s="48">
        <v>47</v>
      </c>
      <c r="B55" s="145">
        <v>22</v>
      </c>
      <c r="C55" s="48" t="s">
        <v>586</v>
      </c>
      <c r="D55" s="40">
        <v>34</v>
      </c>
      <c r="E55" s="40">
        <v>31</v>
      </c>
      <c r="F55" s="40">
        <v>45</v>
      </c>
      <c r="G55" s="40">
        <v>27</v>
      </c>
      <c r="H55" s="40">
        <v>0</v>
      </c>
      <c r="I55" s="40">
        <v>3</v>
      </c>
      <c r="J55" s="40">
        <v>11</v>
      </c>
      <c r="K55" s="40">
        <v>0</v>
      </c>
      <c r="L55" s="40">
        <v>0</v>
      </c>
      <c r="M55" s="40">
        <v>7</v>
      </c>
    </row>
    <row r="56" spans="1:13" ht="15" customHeight="1">
      <c r="A56" s="48">
        <v>48</v>
      </c>
      <c r="B56" s="145">
        <v>23</v>
      </c>
      <c r="C56" s="136" t="s">
        <v>587</v>
      </c>
      <c r="D56" s="40">
        <v>63</v>
      </c>
      <c r="E56" s="40">
        <v>28</v>
      </c>
      <c r="F56" s="40">
        <v>76</v>
      </c>
      <c r="G56" s="40">
        <v>43</v>
      </c>
      <c r="H56" s="40">
        <v>0</v>
      </c>
      <c r="I56" s="40">
        <v>35</v>
      </c>
      <c r="J56" s="40">
        <v>13</v>
      </c>
      <c r="K56" s="40">
        <v>0</v>
      </c>
      <c r="L56" s="40">
        <v>0</v>
      </c>
      <c r="M56" s="40">
        <v>20</v>
      </c>
    </row>
    <row r="57" spans="1:13" ht="15" customHeight="1">
      <c r="A57" s="48">
        <v>49</v>
      </c>
      <c r="B57" s="48"/>
      <c r="C57" s="60" t="s">
        <v>106</v>
      </c>
      <c r="D57" s="40"/>
      <c r="E57" s="40"/>
      <c r="F57" s="40"/>
      <c r="G57" s="40"/>
      <c r="H57" s="40"/>
      <c r="I57" s="40"/>
      <c r="J57" s="40"/>
      <c r="K57" s="40"/>
      <c r="L57" s="40"/>
      <c r="M57" s="40"/>
    </row>
    <row r="58" spans="1:13" ht="15" customHeight="1">
      <c r="A58" s="48">
        <v>50</v>
      </c>
      <c r="B58" s="145">
        <v>8</v>
      </c>
      <c r="C58" s="48" t="s">
        <v>646</v>
      </c>
      <c r="D58" s="40">
        <v>74</v>
      </c>
      <c r="E58" s="40">
        <v>62</v>
      </c>
      <c r="F58" s="40">
        <v>100</v>
      </c>
      <c r="G58" s="40">
        <v>53</v>
      </c>
      <c r="H58" s="40">
        <v>0</v>
      </c>
      <c r="I58" s="40">
        <v>12</v>
      </c>
      <c r="J58" s="40">
        <v>26</v>
      </c>
      <c r="K58" s="40">
        <v>0</v>
      </c>
      <c r="L58" s="40">
        <v>0</v>
      </c>
      <c r="M58" s="40">
        <v>21</v>
      </c>
    </row>
    <row r="59" spans="1:13" ht="15" customHeight="1">
      <c r="A59" s="48">
        <v>51</v>
      </c>
      <c r="B59" s="145">
        <v>16</v>
      </c>
      <c r="C59" s="48" t="s">
        <v>647</v>
      </c>
      <c r="D59" s="40">
        <v>128</v>
      </c>
      <c r="E59" s="40">
        <v>131</v>
      </c>
      <c r="F59" s="40">
        <v>147</v>
      </c>
      <c r="G59" s="40">
        <v>110</v>
      </c>
      <c r="H59" s="40">
        <v>3</v>
      </c>
      <c r="I59" s="40">
        <v>0</v>
      </c>
      <c r="J59" s="40">
        <v>19</v>
      </c>
      <c r="K59" s="40">
        <v>0</v>
      </c>
      <c r="L59" s="40">
        <v>0</v>
      </c>
      <c r="M59" s="40">
        <v>18</v>
      </c>
    </row>
    <row r="60" spans="1:13" ht="15" customHeight="1">
      <c r="A60" s="48">
        <v>52</v>
      </c>
      <c r="B60" s="145">
        <v>32</v>
      </c>
      <c r="C60" s="136" t="s">
        <v>648</v>
      </c>
      <c r="D60" s="40">
        <v>183</v>
      </c>
      <c r="E60" s="40">
        <v>131</v>
      </c>
      <c r="F60" s="40">
        <v>166</v>
      </c>
      <c r="G60" s="40">
        <v>118</v>
      </c>
      <c r="H60" s="40">
        <v>0</v>
      </c>
      <c r="I60" s="40">
        <v>52</v>
      </c>
      <c r="J60" s="40">
        <v>0</v>
      </c>
      <c r="K60" s="40">
        <v>17</v>
      </c>
      <c r="L60" s="40">
        <v>0</v>
      </c>
      <c r="M60" s="40">
        <v>65</v>
      </c>
    </row>
    <row r="61" spans="1:13" ht="15" customHeight="1">
      <c r="A61" s="48">
        <v>53</v>
      </c>
      <c r="B61" s="48"/>
      <c r="C61" s="60" t="s">
        <v>183</v>
      </c>
      <c r="D61" s="40"/>
      <c r="E61" s="40"/>
      <c r="F61" s="40"/>
      <c r="G61" s="40"/>
      <c r="H61" s="40"/>
      <c r="I61" s="40"/>
      <c r="J61" s="40"/>
      <c r="K61" s="40"/>
      <c r="L61" s="40"/>
      <c r="M61" s="40"/>
    </row>
    <row r="62" spans="1:13" ht="15" customHeight="1">
      <c r="A62" s="48">
        <v>54</v>
      </c>
      <c r="B62" s="145">
        <v>2</v>
      </c>
      <c r="C62" s="48" t="s">
        <v>649</v>
      </c>
      <c r="D62" s="40">
        <v>36</v>
      </c>
      <c r="E62" s="40">
        <v>7</v>
      </c>
      <c r="F62" s="41" t="s">
        <v>462</v>
      </c>
      <c r="G62" s="40">
        <v>24</v>
      </c>
      <c r="H62" s="40">
        <v>0</v>
      </c>
      <c r="I62" s="40">
        <v>29</v>
      </c>
      <c r="J62" s="40">
        <v>0</v>
      </c>
      <c r="K62" s="40">
        <v>0</v>
      </c>
      <c r="L62" s="40">
        <v>0</v>
      </c>
      <c r="M62" s="40">
        <v>12</v>
      </c>
    </row>
    <row r="63" spans="1:13" ht="15" customHeight="1">
      <c r="A63" s="48">
        <v>55</v>
      </c>
      <c r="B63" s="145">
        <v>3</v>
      </c>
      <c r="C63" s="48" t="s">
        <v>650</v>
      </c>
      <c r="D63" s="40">
        <v>150</v>
      </c>
      <c r="E63" s="40">
        <v>126</v>
      </c>
      <c r="F63" s="40">
        <v>158</v>
      </c>
      <c r="G63" s="40">
        <v>123</v>
      </c>
      <c r="H63" s="40">
        <v>0</v>
      </c>
      <c r="I63" s="40">
        <v>24</v>
      </c>
      <c r="J63" s="40">
        <v>8</v>
      </c>
      <c r="K63" s="40">
        <v>0</v>
      </c>
      <c r="L63" s="40">
        <v>0</v>
      </c>
      <c r="M63" s="40">
        <v>27</v>
      </c>
    </row>
    <row r="64" spans="1:13" ht="15" customHeight="1">
      <c r="A64" s="48">
        <v>56</v>
      </c>
      <c r="B64" s="145">
        <v>12</v>
      </c>
      <c r="C64" s="48" t="s">
        <v>664</v>
      </c>
      <c r="D64" s="40">
        <v>84</v>
      </c>
      <c r="E64" s="40">
        <v>61</v>
      </c>
      <c r="F64" s="40">
        <v>80</v>
      </c>
      <c r="G64" s="40">
        <v>63</v>
      </c>
      <c r="H64" s="40">
        <v>0</v>
      </c>
      <c r="I64" s="40">
        <v>23</v>
      </c>
      <c r="J64" s="40">
        <v>0</v>
      </c>
      <c r="K64" s="40">
        <v>4</v>
      </c>
      <c r="L64" s="40">
        <v>0</v>
      </c>
      <c r="M64" s="40">
        <v>21</v>
      </c>
    </row>
    <row r="65" spans="1:13" ht="15" customHeight="1">
      <c r="A65" s="48">
        <v>57</v>
      </c>
      <c r="B65" s="145">
        <v>13</v>
      </c>
      <c r="C65" s="48" t="s">
        <v>729</v>
      </c>
      <c r="D65" s="40">
        <v>158</v>
      </c>
      <c r="E65" s="40">
        <v>78</v>
      </c>
      <c r="F65" s="40">
        <v>157</v>
      </c>
      <c r="G65" s="40">
        <v>81</v>
      </c>
      <c r="H65" s="40">
        <v>0</v>
      </c>
      <c r="I65" s="40">
        <v>80</v>
      </c>
      <c r="J65" s="40">
        <v>0</v>
      </c>
      <c r="K65" s="40">
        <v>1</v>
      </c>
      <c r="L65" s="40">
        <v>0</v>
      </c>
      <c r="M65" s="40">
        <v>77</v>
      </c>
    </row>
    <row r="66" spans="1:13" ht="15" customHeight="1">
      <c r="A66" s="48">
        <v>58</v>
      </c>
      <c r="B66" s="145">
        <v>41</v>
      </c>
      <c r="C66" s="48" t="s">
        <v>730</v>
      </c>
      <c r="D66" s="40">
        <v>127</v>
      </c>
      <c r="E66" s="40">
        <v>67</v>
      </c>
      <c r="F66" s="40">
        <v>145</v>
      </c>
      <c r="G66" s="40">
        <v>85</v>
      </c>
      <c r="H66" s="40">
        <v>0</v>
      </c>
      <c r="I66" s="40">
        <v>60</v>
      </c>
      <c r="J66" s="40">
        <v>18</v>
      </c>
      <c r="K66" s="40">
        <v>0</v>
      </c>
      <c r="L66" s="40">
        <v>0</v>
      </c>
      <c r="M66" s="40">
        <v>42</v>
      </c>
    </row>
    <row r="67" spans="1:13" ht="15" customHeight="1">
      <c r="A67" s="48">
        <v>59</v>
      </c>
      <c r="B67" s="145">
        <v>47</v>
      </c>
      <c r="C67" s="136" t="s">
        <v>731</v>
      </c>
      <c r="D67" s="40">
        <v>154</v>
      </c>
      <c r="E67" s="40">
        <v>101</v>
      </c>
      <c r="F67" s="40">
        <v>148</v>
      </c>
      <c r="G67" s="40">
        <v>97</v>
      </c>
      <c r="H67" s="40">
        <v>0</v>
      </c>
      <c r="I67" s="40">
        <v>53</v>
      </c>
      <c r="J67" s="40">
        <v>0</v>
      </c>
      <c r="K67" s="40">
        <v>6</v>
      </c>
      <c r="L67" s="40">
        <v>0</v>
      </c>
      <c r="M67" s="40">
        <v>57</v>
      </c>
    </row>
    <row r="68" spans="1:13" ht="15" customHeight="1">
      <c r="A68" s="48">
        <v>60</v>
      </c>
      <c r="B68" s="48"/>
      <c r="C68" s="69" t="s">
        <v>631</v>
      </c>
      <c r="D68" s="40"/>
      <c r="E68" s="40"/>
      <c r="F68" s="40"/>
      <c r="G68" s="40"/>
      <c r="H68" s="40"/>
      <c r="I68" s="40"/>
      <c r="J68" s="40"/>
      <c r="K68" s="40"/>
      <c r="L68" s="40"/>
      <c r="M68" s="40"/>
    </row>
    <row r="69" spans="1:13" ht="15" customHeight="1">
      <c r="A69" s="48">
        <v>61</v>
      </c>
      <c r="B69" s="48"/>
      <c r="C69" s="60" t="s">
        <v>637</v>
      </c>
      <c r="D69" s="40"/>
      <c r="E69" s="40"/>
      <c r="F69" s="40"/>
      <c r="G69" s="40"/>
      <c r="H69" s="40"/>
      <c r="I69" s="40"/>
      <c r="J69" s="40"/>
      <c r="K69" s="40"/>
      <c r="L69" s="40"/>
      <c r="M69" s="40"/>
    </row>
    <row r="70" spans="1:13" ht="15" customHeight="1">
      <c r="A70" s="48">
        <v>62</v>
      </c>
      <c r="B70" s="48"/>
      <c r="C70" s="48" t="s">
        <v>605</v>
      </c>
      <c r="D70" s="40">
        <v>0</v>
      </c>
      <c r="E70" s="40">
        <v>0</v>
      </c>
      <c r="F70" s="40">
        <v>0</v>
      </c>
      <c r="G70" s="40">
        <v>71</v>
      </c>
      <c r="H70" s="40">
        <v>0</v>
      </c>
      <c r="I70" s="40">
        <v>0</v>
      </c>
      <c r="J70" s="40">
        <v>0</v>
      </c>
      <c r="K70" s="40">
        <v>0</v>
      </c>
      <c r="L70" s="40">
        <v>0</v>
      </c>
      <c r="M70" s="40">
        <v>0</v>
      </c>
    </row>
    <row r="71" spans="1:13" ht="15" customHeight="1">
      <c r="A71" s="48">
        <v>63</v>
      </c>
      <c r="B71" s="48"/>
      <c r="C71" s="152" t="s">
        <v>606</v>
      </c>
      <c r="D71" s="40">
        <v>0</v>
      </c>
      <c r="E71" s="40">
        <v>0</v>
      </c>
      <c r="F71" s="40">
        <v>0</v>
      </c>
      <c r="G71" s="40">
        <v>39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</row>
    <row r="72" spans="1:13" ht="15" customHeight="1">
      <c r="A72" s="48">
        <v>64</v>
      </c>
      <c r="B72" s="48"/>
      <c r="C72" s="152" t="s">
        <v>639</v>
      </c>
      <c r="D72" s="40">
        <v>0</v>
      </c>
      <c r="E72" s="40">
        <v>0</v>
      </c>
      <c r="F72" s="40">
        <v>0</v>
      </c>
      <c r="G72" s="40">
        <v>30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</row>
    <row r="73" spans="1:13" ht="15" customHeight="1">
      <c r="A73" s="48">
        <v>65</v>
      </c>
      <c r="B73" s="48"/>
      <c r="C73" s="152" t="s">
        <v>640</v>
      </c>
      <c r="D73" s="40">
        <v>0</v>
      </c>
      <c r="E73" s="40">
        <v>0</v>
      </c>
      <c r="F73" s="40">
        <v>0</v>
      </c>
      <c r="G73" s="40">
        <v>33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</row>
    <row r="74" spans="1:13" ht="15" customHeight="1">
      <c r="A74" s="48">
        <v>66</v>
      </c>
      <c r="B74" s="48"/>
      <c r="C74" s="60" t="s">
        <v>107</v>
      </c>
      <c r="D74" s="40"/>
      <c r="E74" s="40"/>
      <c r="F74" s="40"/>
      <c r="G74" s="40"/>
      <c r="H74" s="40"/>
      <c r="I74" s="40"/>
      <c r="J74" s="40"/>
      <c r="K74" s="40"/>
      <c r="L74" s="40"/>
      <c r="M74" s="40"/>
    </row>
    <row r="75" spans="1:13" ht="15" customHeight="1">
      <c r="A75" s="48">
        <v>67</v>
      </c>
      <c r="B75" s="48"/>
      <c r="C75" s="48" t="s">
        <v>615</v>
      </c>
      <c r="D75" s="40">
        <v>138</v>
      </c>
      <c r="E75" s="40">
        <v>0</v>
      </c>
      <c r="F75" s="40">
        <v>0</v>
      </c>
      <c r="G75" s="40">
        <v>107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31</v>
      </c>
    </row>
    <row r="76" spans="1:13" ht="15" customHeight="1">
      <c r="A76" s="48">
        <v>68</v>
      </c>
      <c r="B76" s="48"/>
      <c r="C76" s="48" t="s">
        <v>616</v>
      </c>
      <c r="D76" s="40">
        <v>138</v>
      </c>
      <c r="E76" s="40">
        <v>0</v>
      </c>
      <c r="F76" s="40">
        <v>0</v>
      </c>
      <c r="G76" s="40">
        <v>108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30</v>
      </c>
    </row>
    <row r="77" spans="1:13" ht="15" customHeight="1">
      <c r="A77" s="48">
        <v>69</v>
      </c>
      <c r="B77" s="48"/>
      <c r="C77" s="48" t="s">
        <v>617</v>
      </c>
      <c r="D77" s="40">
        <v>129</v>
      </c>
      <c r="E77" s="40">
        <v>0</v>
      </c>
      <c r="F77" s="40">
        <v>0</v>
      </c>
      <c r="G77" s="40">
        <v>101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28</v>
      </c>
    </row>
    <row r="78" spans="1:13" ht="15" customHeight="1">
      <c r="A78" s="48">
        <v>70</v>
      </c>
      <c r="B78" s="48"/>
      <c r="C78" s="48" t="s">
        <v>645</v>
      </c>
      <c r="D78" s="40">
        <v>81</v>
      </c>
      <c r="E78" s="40">
        <v>0</v>
      </c>
      <c r="F78" s="40">
        <v>0</v>
      </c>
      <c r="G78" s="40">
        <v>63</v>
      </c>
      <c r="H78" s="40">
        <v>0</v>
      </c>
      <c r="I78" s="40">
        <v>0</v>
      </c>
      <c r="J78" s="40">
        <v>0</v>
      </c>
      <c r="K78" s="40">
        <v>0</v>
      </c>
      <c r="L78" s="40">
        <v>0</v>
      </c>
      <c r="M78" s="40">
        <v>18</v>
      </c>
    </row>
    <row r="79" spans="1:13" ht="15" customHeight="1">
      <c r="A79" s="48">
        <v>71</v>
      </c>
      <c r="B79" s="48"/>
      <c r="C79" s="48" t="s">
        <v>618</v>
      </c>
      <c r="D79" s="40">
        <v>131</v>
      </c>
      <c r="E79" s="40">
        <v>0</v>
      </c>
      <c r="F79" s="40">
        <v>0</v>
      </c>
      <c r="G79" s="40">
        <v>102</v>
      </c>
      <c r="H79" s="40">
        <v>0</v>
      </c>
      <c r="I79" s="40">
        <v>0</v>
      </c>
      <c r="J79" s="40">
        <v>0</v>
      </c>
      <c r="K79" s="40">
        <v>0</v>
      </c>
      <c r="L79" s="40">
        <v>0</v>
      </c>
      <c r="M79" s="40">
        <v>29</v>
      </c>
    </row>
    <row r="80" spans="1:13" ht="15" customHeight="1">
      <c r="A80" s="48">
        <v>72</v>
      </c>
      <c r="B80" s="48"/>
      <c r="C80" s="48" t="s">
        <v>619</v>
      </c>
      <c r="D80" s="40">
        <v>104</v>
      </c>
      <c r="E80" s="40">
        <v>0</v>
      </c>
      <c r="F80" s="40">
        <v>0</v>
      </c>
      <c r="G80" s="40">
        <v>80</v>
      </c>
      <c r="H80" s="40">
        <v>0</v>
      </c>
      <c r="I80" s="40">
        <v>0</v>
      </c>
      <c r="J80" s="40">
        <v>0</v>
      </c>
      <c r="K80" s="40">
        <v>0</v>
      </c>
      <c r="L80" s="40">
        <v>0</v>
      </c>
      <c r="M80" s="40">
        <v>24</v>
      </c>
    </row>
    <row r="81" spans="1:13" ht="15" customHeight="1">
      <c r="A81" s="48">
        <v>73</v>
      </c>
      <c r="B81" s="48"/>
      <c r="C81" s="48" t="s">
        <v>785</v>
      </c>
      <c r="D81" s="40">
        <v>119</v>
      </c>
      <c r="E81" s="40">
        <v>0</v>
      </c>
      <c r="F81" s="40">
        <v>0</v>
      </c>
      <c r="G81" s="40">
        <v>93</v>
      </c>
      <c r="H81" s="40">
        <v>0</v>
      </c>
      <c r="I81" s="40">
        <v>0</v>
      </c>
      <c r="J81" s="40">
        <v>0</v>
      </c>
      <c r="K81" s="40">
        <v>0</v>
      </c>
      <c r="L81" s="40">
        <v>0</v>
      </c>
      <c r="M81" s="40">
        <v>26</v>
      </c>
    </row>
    <row r="82" spans="1:13" ht="15" customHeight="1">
      <c r="A82" s="48">
        <v>74</v>
      </c>
      <c r="B82" s="48"/>
      <c r="C82" s="48" t="s">
        <v>465</v>
      </c>
      <c r="D82" s="40">
        <v>94</v>
      </c>
      <c r="E82" s="40">
        <v>0</v>
      </c>
      <c r="F82" s="40">
        <v>0</v>
      </c>
      <c r="G82" s="40">
        <v>73</v>
      </c>
      <c r="H82" s="40">
        <v>0</v>
      </c>
      <c r="I82" s="40">
        <v>0</v>
      </c>
      <c r="J82" s="40">
        <v>0</v>
      </c>
      <c r="K82" s="40">
        <v>0</v>
      </c>
      <c r="L82" s="40">
        <v>0</v>
      </c>
      <c r="M82" s="40">
        <v>21</v>
      </c>
    </row>
    <row r="83" spans="1:13" ht="15" customHeight="1">
      <c r="A83" s="48">
        <v>75</v>
      </c>
      <c r="B83" s="48"/>
      <c r="C83" s="48" t="s">
        <v>267</v>
      </c>
      <c r="D83" s="40">
        <v>121</v>
      </c>
      <c r="E83" s="40">
        <v>0</v>
      </c>
      <c r="F83" s="40">
        <v>0</v>
      </c>
      <c r="G83" s="40">
        <v>95</v>
      </c>
      <c r="H83" s="40">
        <v>0</v>
      </c>
      <c r="I83" s="40">
        <v>0</v>
      </c>
      <c r="J83" s="40">
        <v>0</v>
      </c>
      <c r="K83" s="40">
        <v>0</v>
      </c>
      <c r="L83" s="40">
        <v>0</v>
      </c>
      <c r="M83" s="40">
        <v>26</v>
      </c>
    </row>
    <row r="84" spans="1:13" ht="15" customHeight="1">
      <c r="A84" s="48">
        <v>76</v>
      </c>
      <c r="B84" s="48"/>
      <c r="C84" s="136" t="s">
        <v>472</v>
      </c>
      <c r="D84" s="40">
        <v>81</v>
      </c>
      <c r="E84" s="40">
        <v>0</v>
      </c>
      <c r="F84" s="40">
        <v>0</v>
      </c>
      <c r="G84" s="40">
        <v>63</v>
      </c>
      <c r="H84" s="40">
        <v>0</v>
      </c>
      <c r="I84" s="40">
        <v>0</v>
      </c>
      <c r="J84" s="40">
        <v>0</v>
      </c>
      <c r="K84" s="40">
        <v>0</v>
      </c>
      <c r="L84" s="40">
        <v>0</v>
      </c>
      <c r="M84" s="40">
        <v>18</v>
      </c>
    </row>
    <row r="85" spans="1:13" ht="15" customHeight="1">
      <c r="A85" s="48">
        <v>77</v>
      </c>
      <c r="B85" s="48"/>
      <c r="C85" s="60" t="s">
        <v>335</v>
      </c>
      <c r="D85" s="40"/>
      <c r="E85" s="40"/>
      <c r="F85" s="40"/>
      <c r="G85" s="40"/>
      <c r="H85" s="40"/>
      <c r="I85" s="40"/>
      <c r="J85" s="40"/>
      <c r="K85" s="40"/>
      <c r="L85" s="40"/>
      <c r="M85" s="40"/>
    </row>
    <row r="86" spans="1:13" ht="15" customHeight="1">
      <c r="A86" s="48">
        <v>78</v>
      </c>
      <c r="B86" s="48"/>
      <c r="C86" s="48" t="s">
        <v>613</v>
      </c>
      <c r="D86" s="40">
        <v>0</v>
      </c>
      <c r="E86" s="40">
        <v>0</v>
      </c>
      <c r="F86" s="40">
        <v>0</v>
      </c>
      <c r="G86" s="40">
        <v>21</v>
      </c>
      <c r="H86" s="40">
        <v>0</v>
      </c>
      <c r="I86" s="40">
        <v>0</v>
      </c>
      <c r="J86" s="40">
        <v>0</v>
      </c>
      <c r="K86" s="40">
        <v>0</v>
      </c>
      <c r="L86" s="40">
        <v>0</v>
      </c>
      <c r="M86" s="40">
        <v>0</v>
      </c>
    </row>
    <row r="87" spans="1:13" ht="15" customHeight="1">
      <c r="A87" s="48">
        <v>79</v>
      </c>
      <c r="B87" s="48"/>
      <c r="C87" s="48" t="s">
        <v>641</v>
      </c>
      <c r="D87" s="40">
        <v>0</v>
      </c>
      <c r="E87" s="40">
        <v>0</v>
      </c>
      <c r="F87" s="40">
        <v>0</v>
      </c>
      <c r="G87" s="40">
        <v>21</v>
      </c>
      <c r="H87" s="40">
        <v>0</v>
      </c>
      <c r="I87" s="40">
        <v>0</v>
      </c>
      <c r="J87" s="40">
        <v>0</v>
      </c>
      <c r="K87" s="40">
        <v>0</v>
      </c>
      <c r="L87" s="40">
        <v>0</v>
      </c>
      <c r="M87" s="40">
        <v>0</v>
      </c>
    </row>
    <row r="88" spans="1:13" ht="15" customHeight="1">
      <c r="A88" s="48">
        <v>80</v>
      </c>
      <c r="B88" s="48"/>
      <c r="C88" s="48" t="s">
        <v>334</v>
      </c>
      <c r="D88" s="40">
        <v>0</v>
      </c>
      <c r="E88" s="40">
        <v>0</v>
      </c>
      <c r="F88" s="40">
        <v>0</v>
      </c>
      <c r="G88" s="40">
        <v>58</v>
      </c>
      <c r="H88" s="40">
        <v>0</v>
      </c>
      <c r="I88" s="40">
        <v>0</v>
      </c>
      <c r="J88" s="40">
        <v>0</v>
      </c>
      <c r="K88" s="40">
        <v>0</v>
      </c>
      <c r="L88" s="40">
        <v>0</v>
      </c>
      <c r="M88" s="40">
        <v>0</v>
      </c>
    </row>
    <row r="89" spans="1:13" ht="15" customHeight="1">
      <c r="A89" s="48">
        <v>81</v>
      </c>
      <c r="B89" s="48"/>
      <c r="C89" s="48" t="s">
        <v>577</v>
      </c>
      <c r="D89" s="40"/>
      <c r="E89" s="40"/>
      <c r="F89" s="40"/>
      <c r="G89" s="40"/>
      <c r="H89" s="40"/>
      <c r="I89" s="40"/>
      <c r="J89" s="40"/>
      <c r="K89" s="40"/>
      <c r="L89" s="40"/>
      <c r="M89" s="40"/>
    </row>
    <row r="90" spans="1:13" ht="15" customHeight="1">
      <c r="A90" s="48">
        <v>82</v>
      </c>
      <c r="B90" s="48"/>
      <c r="C90" s="48" t="s">
        <v>642</v>
      </c>
      <c r="D90" s="40"/>
      <c r="E90" s="40"/>
      <c r="F90" s="40"/>
      <c r="G90" s="40"/>
      <c r="H90" s="40"/>
      <c r="I90" s="40"/>
      <c r="J90" s="40"/>
      <c r="K90" s="40"/>
      <c r="L90" s="40"/>
      <c r="M90" s="40"/>
    </row>
    <row r="91" spans="1:13" ht="15" customHeight="1">
      <c r="A91" s="48">
        <v>83</v>
      </c>
      <c r="B91" s="48"/>
      <c r="C91" s="48" t="s">
        <v>345</v>
      </c>
      <c r="D91" s="40">
        <v>0</v>
      </c>
      <c r="E91" s="40">
        <v>0</v>
      </c>
      <c r="F91" s="40">
        <v>0</v>
      </c>
      <c r="G91" s="40">
        <v>114</v>
      </c>
      <c r="H91" s="40">
        <v>0</v>
      </c>
      <c r="I91" s="40">
        <v>0</v>
      </c>
      <c r="J91" s="40">
        <v>0</v>
      </c>
      <c r="K91" s="40">
        <v>0</v>
      </c>
      <c r="L91" s="40">
        <v>0</v>
      </c>
      <c r="M91" s="40">
        <v>0</v>
      </c>
    </row>
    <row r="92" spans="1:13" ht="15" customHeight="1">
      <c r="A92" s="48">
        <v>84</v>
      </c>
      <c r="B92" s="48"/>
      <c r="C92" s="152" t="s">
        <v>346</v>
      </c>
      <c r="D92" s="40">
        <v>0</v>
      </c>
      <c r="E92" s="40">
        <v>0</v>
      </c>
      <c r="F92" s="40">
        <v>0</v>
      </c>
      <c r="G92" s="40">
        <v>20</v>
      </c>
      <c r="H92" s="40">
        <v>0</v>
      </c>
      <c r="I92" s="40">
        <v>0</v>
      </c>
      <c r="J92" s="40">
        <v>0</v>
      </c>
      <c r="K92" s="40">
        <v>0</v>
      </c>
      <c r="L92" s="40">
        <v>0</v>
      </c>
      <c r="M92" s="40">
        <v>0</v>
      </c>
    </row>
    <row r="93" spans="1:13" ht="15" customHeight="1">
      <c r="A93" s="48">
        <v>85</v>
      </c>
      <c r="B93" s="48"/>
      <c r="C93" s="136" t="s">
        <v>565</v>
      </c>
      <c r="D93" s="40">
        <v>0</v>
      </c>
      <c r="E93" s="40">
        <v>0</v>
      </c>
      <c r="F93" s="40">
        <v>0</v>
      </c>
      <c r="G93" s="40">
        <v>47</v>
      </c>
      <c r="H93" s="40">
        <v>0</v>
      </c>
      <c r="I93" s="40">
        <v>0</v>
      </c>
      <c r="J93" s="40">
        <v>0</v>
      </c>
      <c r="K93" s="40">
        <v>0</v>
      </c>
      <c r="L93" s="40">
        <v>0</v>
      </c>
      <c r="M93" s="40">
        <v>0</v>
      </c>
    </row>
    <row r="94" spans="1:13" ht="15" customHeight="1">
      <c r="A94" s="48">
        <v>86</v>
      </c>
      <c r="B94" s="48"/>
      <c r="C94" s="150" t="s">
        <v>430</v>
      </c>
      <c r="D94" s="40"/>
      <c r="E94" s="40"/>
      <c r="F94" s="40"/>
      <c r="G94" s="40"/>
      <c r="H94" s="40"/>
      <c r="I94" s="40"/>
      <c r="J94" s="40"/>
      <c r="K94" s="40"/>
      <c r="L94" s="40"/>
      <c r="M94" s="40"/>
    </row>
    <row r="95" spans="1:13" ht="15" customHeight="1">
      <c r="A95" s="48">
        <v>87</v>
      </c>
      <c r="B95" s="48"/>
      <c r="C95" s="151" t="s">
        <v>495</v>
      </c>
      <c r="D95" s="40"/>
      <c r="E95" s="40"/>
      <c r="F95" s="40"/>
      <c r="G95" s="40"/>
      <c r="H95" s="40"/>
      <c r="I95" s="40"/>
      <c r="J95" s="40"/>
      <c r="K95" s="40"/>
      <c r="L95" s="40"/>
      <c r="M95" s="40"/>
    </row>
    <row r="96" spans="1:13" ht="15" customHeight="1">
      <c r="A96" s="48">
        <v>88</v>
      </c>
      <c r="B96" s="48"/>
      <c r="C96" s="48" t="s">
        <v>638</v>
      </c>
      <c r="D96" s="40"/>
      <c r="E96" s="40"/>
      <c r="F96" s="40"/>
      <c r="G96" s="40"/>
      <c r="H96" s="40"/>
      <c r="I96" s="40"/>
      <c r="J96" s="40"/>
      <c r="K96" s="40"/>
      <c r="L96" s="40"/>
      <c r="M96" s="40"/>
    </row>
    <row r="97" spans="1:13" ht="15" customHeight="1">
      <c r="A97" s="48">
        <v>89</v>
      </c>
      <c r="B97" s="48"/>
      <c r="C97" s="152" t="s">
        <v>360</v>
      </c>
      <c r="D97" s="40"/>
      <c r="E97" s="40"/>
      <c r="F97" s="40"/>
      <c r="G97" s="40"/>
      <c r="H97" s="40"/>
      <c r="I97" s="40"/>
      <c r="J97" s="40"/>
      <c r="K97" s="40"/>
      <c r="L97" s="40"/>
      <c r="M97" s="40"/>
    </row>
    <row r="98" spans="1:13" ht="15" customHeight="1">
      <c r="A98" s="48">
        <v>90</v>
      </c>
      <c r="B98" s="48"/>
      <c r="C98" s="152" t="s">
        <v>566</v>
      </c>
      <c r="D98" s="40"/>
      <c r="E98" s="40"/>
      <c r="F98" s="40"/>
      <c r="G98" s="40"/>
      <c r="H98" s="40"/>
      <c r="I98" s="40"/>
      <c r="J98" s="40"/>
      <c r="K98" s="40"/>
      <c r="L98" s="40"/>
      <c r="M98" s="40"/>
    </row>
    <row r="99" spans="1:13" ht="15" customHeight="1">
      <c r="A99" s="48">
        <v>91</v>
      </c>
      <c r="B99" s="48"/>
      <c r="C99" s="106" t="s">
        <v>430</v>
      </c>
      <c r="D99" s="40"/>
      <c r="E99" s="40"/>
      <c r="F99" s="40"/>
      <c r="G99" s="40"/>
      <c r="H99" s="40"/>
      <c r="I99" s="40"/>
      <c r="J99" s="40"/>
      <c r="K99" s="40"/>
      <c r="L99" s="40"/>
      <c r="M99" s="40"/>
    </row>
    <row r="100" spans="1:13" ht="15" customHeight="1">
      <c r="A100" s="48">
        <v>92</v>
      </c>
      <c r="B100" s="48"/>
      <c r="C100" s="60" t="s">
        <v>361</v>
      </c>
      <c r="D100" s="40"/>
      <c r="E100" s="40"/>
      <c r="F100" s="40"/>
      <c r="G100" s="40"/>
      <c r="H100" s="40"/>
      <c r="I100" s="40"/>
      <c r="J100" s="40"/>
      <c r="K100" s="40"/>
      <c r="L100" s="40"/>
      <c r="M100" s="40"/>
    </row>
    <row r="101" spans="1:13" ht="15" customHeight="1">
      <c r="A101" s="48">
        <v>93</v>
      </c>
      <c r="B101" s="48"/>
      <c r="C101" s="48" t="s">
        <v>271</v>
      </c>
      <c r="D101" s="40"/>
      <c r="E101" s="40"/>
      <c r="F101" s="40"/>
      <c r="G101" s="40"/>
      <c r="H101" s="40"/>
      <c r="I101" s="40"/>
      <c r="J101" s="40"/>
      <c r="K101" s="40"/>
      <c r="L101" s="40"/>
      <c r="M101" s="40"/>
    </row>
    <row r="102" spans="1:13" ht="15" customHeight="1">
      <c r="A102" s="48">
        <v>94</v>
      </c>
      <c r="B102" s="48"/>
      <c r="C102" s="48" t="s">
        <v>270</v>
      </c>
      <c r="D102" s="40"/>
      <c r="E102" s="40"/>
      <c r="F102" s="40"/>
      <c r="G102" s="40"/>
      <c r="H102" s="40"/>
      <c r="I102" s="40"/>
      <c r="J102" s="40"/>
      <c r="K102" s="40"/>
      <c r="L102" s="40"/>
      <c r="M102" s="40"/>
    </row>
    <row r="103" spans="1:13" ht="15" customHeight="1">
      <c r="A103" s="48">
        <v>95</v>
      </c>
      <c r="B103" s="48"/>
      <c r="C103" s="48" t="s">
        <v>489</v>
      </c>
      <c r="D103" s="40"/>
      <c r="E103" s="40"/>
      <c r="F103" s="40"/>
      <c r="G103" s="40"/>
      <c r="H103" s="40"/>
      <c r="I103" s="40"/>
      <c r="J103" s="40"/>
      <c r="K103" s="40"/>
      <c r="L103" s="40"/>
      <c r="M103" s="40"/>
    </row>
    <row r="104" spans="1:13" ht="15" customHeight="1">
      <c r="A104" s="48">
        <v>96</v>
      </c>
      <c r="B104" s="48"/>
      <c r="C104" s="48" t="s">
        <v>490</v>
      </c>
      <c r="D104" s="40"/>
      <c r="E104" s="40"/>
      <c r="F104" s="40"/>
      <c r="G104" s="40"/>
      <c r="H104" s="40"/>
      <c r="I104" s="40"/>
      <c r="J104" s="40"/>
      <c r="K104" s="40"/>
      <c r="L104" s="40"/>
      <c r="M104" s="40"/>
    </row>
    <row r="105" spans="1:13" ht="15" customHeight="1">
      <c r="A105" s="48">
        <v>97</v>
      </c>
      <c r="B105" s="48"/>
      <c r="C105" s="136" t="s">
        <v>491</v>
      </c>
      <c r="D105" s="40"/>
      <c r="E105" s="40"/>
      <c r="F105" s="40"/>
      <c r="G105" s="40"/>
      <c r="H105" s="40"/>
      <c r="I105" s="40"/>
      <c r="J105" s="40"/>
      <c r="K105" s="40"/>
      <c r="L105" s="40"/>
      <c r="M105" s="40"/>
    </row>
    <row r="106" spans="1:13" ht="15" customHeight="1">
      <c r="A106" s="48">
        <v>98</v>
      </c>
      <c r="B106" s="48"/>
      <c r="C106" s="134" t="s">
        <v>430</v>
      </c>
      <c r="D106" s="40"/>
      <c r="E106" s="40"/>
      <c r="F106" s="40"/>
      <c r="G106" s="40"/>
      <c r="H106" s="40"/>
      <c r="I106" s="40"/>
      <c r="J106" s="40"/>
      <c r="K106" s="40"/>
      <c r="L106" s="40"/>
      <c r="M106" s="40"/>
    </row>
    <row r="107" spans="1:13" ht="15" customHeight="1">
      <c r="A107" s="48">
        <v>99</v>
      </c>
      <c r="B107" s="48"/>
      <c r="C107" s="137" t="s">
        <v>573</v>
      </c>
      <c r="D107" s="40"/>
      <c r="E107" s="40"/>
      <c r="F107" s="40"/>
      <c r="G107" s="40"/>
      <c r="H107" s="40"/>
      <c r="I107" s="40"/>
      <c r="J107" s="40"/>
      <c r="K107" s="40"/>
      <c r="L107" s="40"/>
      <c r="M107" s="40"/>
    </row>
    <row r="108" spans="4:13" ht="15" customHeight="1">
      <c r="D108" s="40"/>
      <c r="E108" s="40"/>
      <c r="F108" s="40"/>
      <c r="G108" s="40"/>
      <c r="H108" s="40"/>
      <c r="I108" s="40"/>
      <c r="J108" s="40"/>
      <c r="K108" s="40"/>
      <c r="L108" s="40"/>
      <c r="M108" s="40"/>
    </row>
    <row r="109" spans="4:13" ht="15" customHeight="1">
      <c r="D109" s="40"/>
      <c r="E109" s="40"/>
      <c r="F109" s="40"/>
      <c r="G109" s="40"/>
      <c r="H109" s="40"/>
      <c r="I109" s="40"/>
      <c r="J109" s="40"/>
      <c r="K109" s="40"/>
      <c r="L109" s="40"/>
      <c r="M109" s="40"/>
    </row>
    <row r="110" spans="4:13" ht="15" customHeight="1">
      <c r="D110" s="40"/>
      <c r="E110" s="40"/>
      <c r="F110" s="40"/>
      <c r="G110" s="40"/>
      <c r="H110" s="40"/>
      <c r="I110" s="40"/>
      <c r="J110" s="40"/>
      <c r="K110" s="40"/>
      <c r="L110" s="40"/>
      <c r="M110" s="40"/>
    </row>
    <row r="111" spans="4:13" ht="15" customHeight="1">
      <c r="D111" s="40"/>
      <c r="E111" s="40"/>
      <c r="F111" s="40"/>
      <c r="G111" s="40"/>
      <c r="H111" s="40"/>
      <c r="I111" s="40"/>
      <c r="J111" s="40"/>
      <c r="K111" s="40"/>
      <c r="L111" s="40"/>
      <c r="M111" s="40"/>
    </row>
    <row r="112" spans="4:13" ht="15" customHeight="1">
      <c r="D112" s="40"/>
      <c r="E112" s="40"/>
      <c r="F112" s="40"/>
      <c r="G112" s="40"/>
      <c r="H112" s="40"/>
      <c r="I112" s="40"/>
      <c r="J112" s="40"/>
      <c r="K112" s="40"/>
      <c r="L112" s="40"/>
      <c r="M112" s="40"/>
    </row>
    <row r="113" spans="4:13" ht="15" customHeight="1">
      <c r="D113" s="40"/>
      <c r="E113" s="40"/>
      <c r="F113" s="40"/>
      <c r="G113" s="40"/>
      <c r="H113" s="40"/>
      <c r="I113" s="40"/>
      <c r="J113" s="40"/>
      <c r="K113" s="40"/>
      <c r="L113" s="40"/>
      <c r="M113" s="40"/>
    </row>
    <row r="114" spans="4:13" ht="15" customHeight="1">
      <c r="D114" s="40"/>
      <c r="E114" s="40"/>
      <c r="F114" s="40"/>
      <c r="G114" s="40"/>
      <c r="H114" s="40"/>
      <c r="I114" s="40"/>
      <c r="J114" s="40"/>
      <c r="K114" s="40"/>
      <c r="L114" s="40"/>
      <c r="M114" s="40"/>
    </row>
    <row r="115" spans="4:13" ht="15" customHeight="1">
      <c r="D115" s="40"/>
      <c r="E115" s="40"/>
      <c r="F115" s="40"/>
      <c r="G115" s="40"/>
      <c r="H115" s="40"/>
      <c r="I115" s="40"/>
      <c r="J115" s="40"/>
      <c r="K115" s="40"/>
      <c r="L115" s="40"/>
      <c r="M115" s="40"/>
    </row>
    <row r="116" spans="4:13" ht="15" customHeight="1">
      <c r="D116" s="40"/>
      <c r="E116" s="40"/>
      <c r="F116" s="40"/>
      <c r="G116" s="40"/>
      <c r="H116" s="40"/>
      <c r="I116" s="40"/>
      <c r="J116" s="40"/>
      <c r="K116" s="40"/>
      <c r="L116" s="40"/>
      <c r="M116" s="40"/>
    </row>
    <row r="117" spans="4:13" ht="12" customHeight="1">
      <c r="D117" s="40"/>
      <c r="E117" s="40"/>
      <c r="F117" s="40"/>
      <c r="G117" s="40"/>
      <c r="H117" s="40"/>
      <c r="I117" s="40"/>
      <c r="J117" s="40"/>
      <c r="K117" s="40"/>
      <c r="L117" s="40"/>
      <c r="M117" s="40"/>
    </row>
    <row r="118" spans="4:13" ht="12" customHeight="1">
      <c r="D118" s="40"/>
      <c r="E118" s="40"/>
      <c r="F118" s="40"/>
      <c r="G118" s="40"/>
      <c r="H118" s="40"/>
      <c r="I118" s="40"/>
      <c r="J118" s="40"/>
      <c r="K118" s="40"/>
      <c r="L118" s="40"/>
      <c r="M118" s="40"/>
    </row>
    <row r="119" spans="4:13" ht="12" customHeight="1">
      <c r="D119" s="40"/>
      <c r="E119" s="40"/>
      <c r="F119" s="40"/>
      <c r="G119" s="40"/>
      <c r="H119" s="40"/>
      <c r="I119" s="40"/>
      <c r="J119" s="40"/>
      <c r="K119" s="40"/>
      <c r="L119" s="40"/>
      <c r="M119" s="40"/>
    </row>
    <row r="120" spans="4:13" ht="12" customHeight="1">
      <c r="D120" s="40"/>
      <c r="E120" s="40"/>
      <c r="F120" s="40"/>
      <c r="G120" s="40"/>
      <c r="H120" s="40"/>
      <c r="I120" s="40"/>
      <c r="J120" s="40"/>
      <c r="K120" s="40"/>
      <c r="L120" s="40"/>
      <c r="M120" s="40"/>
    </row>
    <row r="121" spans="4:13" ht="12" customHeight="1">
      <c r="D121" s="40"/>
      <c r="E121" s="40"/>
      <c r="F121" s="40"/>
      <c r="G121" s="40"/>
      <c r="H121" s="40"/>
      <c r="I121" s="40"/>
      <c r="J121" s="40"/>
      <c r="K121" s="40"/>
      <c r="L121" s="40"/>
      <c r="M121" s="40"/>
    </row>
    <row r="122" spans="4:13" ht="12" customHeight="1">
      <c r="D122" s="40"/>
      <c r="E122" s="40"/>
      <c r="F122" s="40"/>
      <c r="G122" s="40"/>
      <c r="H122" s="40"/>
      <c r="I122" s="40"/>
      <c r="J122" s="40"/>
      <c r="K122" s="40"/>
      <c r="L122" s="40"/>
      <c r="M122" s="40"/>
    </row>
    <row r="123" spans="4:13" ht="12" customHeight="1">
      <c r="D123" s="40"/>
      <c r="E123" s="40"/>
      <c r="F123" s="40"/>
      <c r="G123" s="40"/>
      <c r="H123" s="40"/>
      <c r="I123" s="40"/>
      <c r="J123" s="40"/>
      <c r="K123" s="40"/>
      <c r="L123" s="40"/>
      <c r="M123" s="40"/>
    </row>
    <row r="124" spans="4:13" ht="12" customHeight="1">
      <c r="D124" s="40"/>
      <c r="E124" s="40"/>
      <c r="F124" s="40"/>
      <c r="G124" s="40"/>
      <c r="H124" s="40"/>
      <c r="I124" s="40"/>
      <c r="J124" s="40"/>
      <c r="K124" s="40"/>
      <c r="L124" s="40"/>
      <c r="M124" s="40"/>
    </row>
    <row r="125" spans="4:13" ht="12" customHeight="1">
      <c r="D125" s="40"/>
      <c r="E125" s="40"/>
      <c r="F125" s="40"/>
      <c r="G125" s="40"/>
      <c r="H125" s="40"/>
      <c r="I125" s="40"/>
      <c r="J125" s="40"/>
      <c r="K125" s="40"/>
      <c r="L125" s="40"/>
      <c r="M125" s="40"/>
    </row>
    <row r="126" spans="4:13" ht="12" customHeight="1">
      <c r="D126" s="40"/>
      <c r="E126" s="40"/>
      <c r="F126" s="40"/>
      <c r="G126" s="40"/>
      <c r="H126" s="40"/>
      <c r="I126" s="40"/>
      <c r="J126" s="40"/>
      <c r="K126" s="40"/>
      <c r="L126" s="40"/>
      <c r="M126" s="40"/>
    </row>
    <row r="127" spans="4:13" ht="12" customHeight="1">
      <c r="D127" s="40"/>
      <c r="E127" s="40"/>
      <c r="F127" s="40"/>
      <c r="G127" s="40"/>
      <c r="H127" s="40"/>
      <c r="I127" s="40"/>
      <c r="J127" s="40"/>
      <c r="K127" s="40"/>
      <c r="L127" s="40"/>
      <c r="M127" s="40"/>
    </row>
    <row r="128" spans="4:13" ht="12" customHeight="1">
      <c r="D128" s="40"/>
      <c r="E128" s="40"/>
      <c r="F128" s="40"/>
      <c r="G128" s="40"/>
      <c r="H128" s="40"/>
      <c r="I128" s="40"/>
      <c r="J128" s="40"/>
      <c r="K128" s="40"/>
      <c r="L128" s="40"/>
      <c r="M128" s="40"/>
    </row>
    <row r="129" spans="4:13" ht="12" customHeight="1">
      <c r="D129" s="40"/>
      <c r="E129" s="40"/>
      <c r="F129" s="40"/>
      <c r="G129" s="40"/>
      <c r="H129" s="40"/>
      <c r="I129" s="40"/>
      <c r="J129" s="40"/>
      <c r="K129" s="40"/>
      <c r="L129" s="40"/>
      <c r="M129" s="40"/>
    </row>
    <row r="130" spans="4:13" ht="12" customHeight="1">
      <c r="D130" s="40"/>
      <c r="E130" s="40"/>
      <c r="F130" s="40"/>
      <c r="G130" s="40"/>
      <c r="H130" s="40"/>
      <c r="I130" s="40"/>
      <c r="J130" s="40"/>
      <c r="K130" s="40"/>
      <c r="L130" s="40"/>
      <c r="M130" s="40"/>
    </row>
    <row r="131" spans="4:13" ht="12" customHeight="1">
      <c r="D131" s="40"/>
      <c r="E131" s="40"/>
      <c r="F131" s="40"/>
      <c r="G131" s="40"/>
      <c r="H131" s="40"/>
      <c r="I131" s="40"/>
      <c r="J131" s="40"/>
      <c r="K131" s="40"/>
      <c r="L131" s="40"/>
      <c r="M131" s="40"/>
    </row>
    <row r="132" spans="4:13" ht="12" customHeight="1">
      <c r="D132" s="40"/>
      <c r="E132" s="40"/>
      <c r="F132" s="40"/>
      <c r="G132" s="40"/>
      <c r="H132" s="40"/>
      <c r="I132" s="40"/>
      <c r="J132" s="40"/>
      <c r="K132" s="40"/>
      <c r="L132" s="40"/>
      <c r="M132" s="40"/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3"/>
  <sheetViews>
    <sheetView zoomScale="125" zoomScaleNormal="125" zoomScalePageLayoutView="0" workbookViewId="0" topLeftCell="C1">
      <pane ySplit="5660" topLeftCell="BM82" activePane="topLeft" state="split"/>
      <selection pane="topLeft" activeCell="C7" sqref="C7"/>
      <selection pane="bottomLeft" activeCell="C89" sqref="C89:C98"/>
    </sheetView>
  </sheetViews>
  <sheetFormatPr defaultColWidth="12.7109375" defaultRowHeight="12" customHeight="1"/>
  <cols>
    <col min="1" max="1" width="6.8515625" style="1" customWidth="1"/>
    <col min="2" max="2" width="9.421875" style="1" customWidth="1"/>
    <col min="3" max="3" width="26.8515625" style="1" customWidth="1"/>
    <col min="4" max="4" width="15.7109375" style="4" customWidth="1"/>
    <col min="5" max="5" width="17.140625" style="5" customWidth="1"/>
    <col min="6" max="6" width="17.8515625" style="4" customWidth="1"/>
    <col min="7" max="7" width="18.00390625" style="4" customWidth="1"/>
    <col min="8" max="8" width="19.7109375" style="4" customWidth="1"/>
    <col min="9" max="9" width="10.00390625" style="97" customWidth="1"/>
    <col min="10" max="10" width="19.00390625" style="4" customWidth="1"/>
    <col min="11" max="16384" width="12.7109375" style="1" customWidth="1"/>
  </cols>
  <sheetData>
    <row r="1" ht="15" customHeight="1">
      <c r="D1" s="158" t="s">
        <v>99</v>
      </c>
    </row>
    <row r="2" ht="15" customHeight="1">
      <c r="D2" s="1" t="s">
        <v>576</v>
      </c>
    </row>
    <row r="3" spans="4:10" ht="15" customHeight="1">
      <c r="D3" s="48" t="s">
        <v>241</v>
      </c>
      <c r="J3" s="118" t="s">
        <v>85</v>
      </c>
    </row>
    <row r="4" spans="4:10" ht="15" customHeight="1">
      <c r="D4" s="105" t="s">
        <v>242</v>
      </c>
      <c r="J4" s="118" t="s">
        <v>162</v>
      </c>
    </row>
    <row r="5" spans="8:10" ht="15" customHeight="1">
      <c r="H5" s="34" t="s">
        <v>284</v>
      </c>
      <c r="J5" s="118" t="s">
        <v>180</v>
      </c>
    </row>
    <row r="6" spans="7:10" ht="15" customHeight="1">
      <c r="G6" s="1"/>
      <c r="H6" s="34" t="s">
        <v>283</v>
      </c>
      <c r="J6" s="119" t="s">
        <v>84</v>
      </c>
    </row>
    <row r="7" spans="5:10" ht="15" customHeight="1">
      <c r="E7" s="4" t="s">
        <v>307</v>
      </c>
      <c r="G7" s="4" t="s">
        <v>753</v>
      </c>
      <c r="H7" s="27" t="s">
        <v>364</v>
      </c>
      <c r="I7" s="112"/>
      <c r="J7" s="27" t="s">
        <v>364</v>
      </c>
    </row>
    <row r="8" spans="1:10" ht="15" customHeight="1">
      <c r="A8" s="7"/>
      <c r="B8" s="7" t="s">
        <v>707</v>
      </c>
      <c r="D8" s="4" t="s">
        <v>596</v>
      </c>
      <c r="E8" s="4" t="s">
        <v>470</v>
      </c>
      <c r="F8" s="4" t="s">
        <v>236</v>
      </c>
      <c r="G8" s="4" t="s">
        <v>754</v>
      </c>
      <c r="H8" s="27" t="s">
        <v>662</v>
      </c>
      <c r="I8" s="120" t="s">
        <v>276</v>
      </c>
      <c r="J8" s="27" t="s">
        <v>87</v>
      </c>
    </row>
    <row r="9" spans="1:10" ht="15" customHeight="1">
      <c r="A9" s="7"/>
      <c r="B9" s="7" t="s">
        <v>708</v>
      </c>
      <c r="D9" s="4" t="s">
        <v>593</v>
      </c>
      <c r="E9" s="5" t="s">
        <v>475</v>
      </c>
      <c r="F9" s="4" t="s">
        <v>752</v>
      </c>
      <c r="G9" s="4" t="s">
        <v>660</v>
      </c>
      <c r="H9" s="27" t="s">
        <v>661</v>
      </c>
      <c r="I9" s="120" t="s">
        <v>199</v>
      </c>
      <c r="J9" s="4" t="s">
        <v>88</v>
      </c>
    </row>
    <row r="10" spans="1:10" ht="15" customHeight="1">
      <c r="A10" s="7" t="s">
        <v>523</v>
      </c>
      <c r="B10" s="7" t="s">
        <v>522</v>
      </c>
      <c r="D10" s="4" t="s">
        <v>105</v>
      </c>
      <c r="E10" s="4" t="s">
        <v>598</v>
      </c>
      <c r="F10" s="4" t="s">
        <v>479</v>
      </c>
      <c r="G10" s="4" t="s">
        <v>598</v>
      </c>
      <c r="H10" s="27" t="s">
        <v>479</v>
      </c>
      <c r="I10" s="120" t="s">
        <v>285</v>
      </c>
      <c r="J10" s="4" t="s">
        <v>89</v>
      </c>
    </row>
    <row r="11" spans="1:10" ht="15" customHeight="1">
      <c r="A11" s="7" t="s">
        <v>511</v>
      </c>
      <c r="B11" s="7" t="s">
        <v>517</v>
      </c>
      <c r="D11" s="8" t="s">
        <v>348</v>
      </c>
      <c r="E11" s="6" t="s">
        <v>349</v>
      </c>
      <c r="F11" s="8" t="s">
        <v>718</v>
      </c>
      <c r="G11" s="8" t="s">
        <v>719</v>
      </c>
      <c r="H11" s="8" t="s">
        <v>720</v>
      </c>
      <c r="I11" s="113"/>
      <c r="J11" s="8" t="s">
        <v>448</v>
      </c>
    </row>
    <row r="12" spans="1:4" ht="15" customHeight="1">
      <c r="A12" s="1">
        <v>1</v>
      </c>
      <c r="C12" s="2" t="s">
        <v>727</v>
      </c>
      <c r="D12" s="202" t="s">
        <v>146</v>
      </c>
    </row>
    <row r="13" spans="1:10" ht="15" customHeight="1">
      <c r="A13" s="1">
        <v>2</v>
      </c>
      <c r="B13" s="124">
        <v>1</v>
      </c>
      <c r="C13" s="1" t="s">
        <v>338</v>
      </c>
      <c r="D13" s="229" t="s">
        <v>579</v>
      </c>
      <c r="E13" s="5">
        <v>0</v>
      </c>
      <c r="F13" s="4">
        <v>0</v>
      </c>
      <c r="G13" s="4">
        <v>3.8</v>
      </c>
      <c r="H13" s="4">
        <v>12.9</v>
      </c>
      <c r="I13" s="92">
        <f>3.4*G13</f>
        <v>12.92</v>
      </c>
      <c r="J13" s="4">
        <v>0</v>
      </c>
    </row>
    <row r="14" spans="1:11" ht="15" customHeight="1">
      <c r="A14" s="1">
        <v>3</v>
      </c>
      <c r="B14" s="124">
        <v>7</v>
      </c>
      <c r="C14" s="1" t="s">
        <v>437</v>
      </c>
      <c r="D14" s="4">
        <v>1587.6</v>
      </c>
      <c r="E14" s="5">
        <v>16</v>
      </c>
      <c r="F14" s="4">
        <v>25401.1</v>
      </c>
      <c r="G14" s="4">
        <v>1.3</v>
      </c>
      <c r="H14" s="4">
        <v>2063.8</v>
      </c>
      <c r="I14" s="92">
        <f>D14*G14</f>
        <v>2063.88</v>
      </c>
      <c r="J14" s="4">
        <v>1524.1</v>
      </c>
      <c r="K14" s="117"/>
    </row>
    <row r="15" spans="1:10" ht="15" customHeight="1">
      <c r="A15" s="1">
        <v>4</v>
      </c>
      <c r="B15" s="124">
        <v>26</v>
      </c>
      <c r="C15" s="1" t="s">
        <v>438</v>
      </c>
      <c r="D15" s="4">
        <v>4909.6</v>
      </c>
      <c r="E15" s="5">
        <v>26</v>
      </c>
      <c r="F15" s="4">
        <v>127650.6</v>
      </c>
      <c r="G15" s="4">
        <v>2</v>
      </c>
      <c r="H15" s="4">
        <v>9819.3</v>
      </c>
      <c r="I15" s="92">
        <f aca="true" t="shared" si="0" ref="I15:I78">D15*G15</f>
        <v>9819.2</v>
      </c>
      <c r="J15" s="4">
        <v>7659</v>
      </c>
    </row>
    <row r="16" spans="1:10" ht="15" customHeight="1">
      <c r="A16" s="1">
        <v>5</v>
      </c>
      <c r="B16" s="124">
        <v>27</v>
      </c>
      <c r="C16" s="1" t="s">
        <v>562</v>
      </c>
      <c r="D16" s="4">
        <v>524.5</v>
      </c>
      <c r="E16" s="5">
        <v>18</v>
      </c>
      <c r="F16" s="4">
        <v>9441</v>
      </c>
      <c r="G16" s="4">
        <v>2.2</v>
      </c>
      <c r="H16" s="4">
        <v>1153.9</v>
      </c>
      <c r="I16" s="92">
        <f t="shared" si="0"/>
        <v>1153.9</v>
      </c>
      <c r="J16" s="4">
        <v>566.5</v>
      </c>
    </row>
    <row r="17" spans="1:10" ht="15" customHeight="1">
      <c r="A17" s="1">
        <v>6</v>
      </c>
      <c r="B17" s="124">
        <v>34</v>
      </c>
      <c r="C17" s="1" t="s">
        <v>439</v>
      </c>
      <c r="D17" s="4">
        <v>1916.1</v>
      </c>
      <c r="E17" s="5">
        <v>48</v>
      </c>
      <c r="F17" s="4">
        <v>91970.7</v>
      </c>
      <c r="G17" s="4">
        <v>3.9</v>
      </c>
      <c r="H17" s="4">
        <v>7472.6</v>
      </c>
      <c r="I17" s="92">
        <f t="shared" si="0"/>
        <v>7472.789999999999</v>
      </c>
      <c r="J17" s="4">
        <v>5518.2</v>
      </c>
    </row>
    <row r="18" spans="1:10" ht="15" customHeight="1">
      <c r="A18" s="1">
        <v>7</v>
      </c>
      <c r="B18" s="124">
        <v>37</v>
      </c>
      <c r="C18" s="25" t="s">
        <v>144</v>
      </c>
      <c r="D18" s="4">
        <v>2021.6</v>
      </c>
      <c r="E18" s="5">
        <v>59</v>
      </c>
      <c r="F18" s="4">
        <v>119274.8</v>
      </c>
      <c r="G18" s="4">
        <v>2</v>
      </c>
      <c r="H18" s="4">
        <v>4043.2</v>
      </c>
      <c r="I18" s="92">
        <f t="shared" si="0"/>
        <v>4043.2</v>
      </c>
      <c r="J18" s="4">
        <v>7156.5</v>
      </c>
    </row>
    <row r="19" spans="1:10" ht="15" customHeight="1">
      <c r="A19" s="1">
        <v>8</v>
      </c>
      <c r="B19" s="124">
        <v>37.4</v>
      </c>
      <c r="C19" s="25" t="s">
        <v>100</v>
      </c>
      <c r="D19" s="12">
        <v>26.4</v>
      </c>
      <c r="E19" s="10">
        <v>781</v>
      </c>
      <c r="F19" s="12">
        <v>20604.2</v>
      </c>
      <c r="G19" s="12">
        <v>0</v>
      </c>
      <c r="H19" s="12">
        <v>0</v>
      </c>
      <c r="I19" s="92"/>
      <c r="J19" s="12">
        <v>1236.3</v>
      </c>
    </row>
    <row r="20" spans="1:10" ht="15" customHeight="1">
      <c r="A20" s="1">
        <v>9</v>
      </c>
      <c r="C20" s="7" t="s">
        <v>728</v>
      </c>
      <c r="D20" s="4">
        <v>10989.2</v>
      </c>
      <c r="E20" s="5">
        <v>3.6</v>
      </c>
      <c r="F20" s="4">
        <v>394342.5</v>
      </c>
      <c r="G20" s="4">
        <v>2.2</v>
      </c>
      <c r="H20" s="4">
        <v>24565.8</v>
      </c>
      <c r="I20" s="92">
        <f t="shared" si="0"/>
        <v>24176.240000000005</v>
      </c>
      <c r="J20" s="4">
        <v>23660.5</v>
      </c>
    </row>
    <row r="21" spans="1:9" ht="15" customHeight="1">
      <c r="A21" s="1">
        <v>10</v>
      </c>
      <c r="C21" s="2" t="s">
        <v>557</v>
      </c>
      <c r="I21" s="92"/>
    </row>
    <row r="22" spans="1:10" ht="15" customHeight="1">
      <c r="A22" s="1">
        <v>11</v>
      </c>
      <c r="B22" s="124">
        <v>10</v>
      </c>
      <c r="C22" s="1" t="s">
        <v>450</v>
      </c>
      <c r="D22" s="4">
        <v>625.5</v>
      </c>
      <c r="E22" s="5">
        <v>37</v>
      </c>
      <c r="F22" s="4">
        <v>23144.4</v>
      </c>
      <c r="G22" s="4">
        <v>3.4</v>
      </c>
      <c r="H22" s="4">
        <v>2262.8</v>
      </c>
      <c r="I22" s="92">
        <f t="shared" si="0"/>
        <v>2126.7</v>
      </c>
      <c r="J22" s="4">
        <v>1388.7</v>
      </c>
    </row>
    <row r="23" spans="1:10" ht="15" customHeight="1">
      <c r="A23" s="1">
        <v>12</v>
      </c>
      <c r="B23" s="124">
        <v>14</v>
      </c>
      <c r="C23" s="1" t="s">
        <v>113</v>
      </c>
      <c r="D23" s="4">
        <v>767.1</v>
      </c>
      <c r="E23" s="5">
        <v>74</v>
      </c>
      <c r="F23" s="4">
        <v>56762.2</v>
      </c>
      <c r="G23" s="4">
        <v>8</v>
      </c>
      <c r="H23" s="4">
        <v>6136.5</v>
      </c>
      <c r="I23" s="92">
        <f t="shared" si="0"/>
        <v>6136.8</v>
      </c>
      <c r="J23" s="4">
        <v>3405.7</v>
      </c>
    </row>
    <row r="24" spans="1:10" ht="15" customHeight="1">
      <c r="A24" s="1">
        <v>13</v>
      </c>
      <c r="B24" s="124">
        <v>28</v>
      </c>
      <c r="C24" s="1" t="s">
        <v>225</v>
      </c>
      <c r="D24" s="4">
        <v>2020.1</v>
      </c>
      <c r="E24" s="5">
        <v>27</v>
      </c>
      <c r="F24" s="4">
        <v>54543.8</v>
      </c>
      <c r="G24" s="4">
        <v>1.3</v>
      </c>
      <c r="H24" s="4">
        <v>2626.2</v>
      </c>
      <c r="I24" s="92">
        <f t="shared" si="0"/>
        <v>2626.13</v>
      </c>
      <c r="J24" s="4">
        <v>3272.6</v>
      </c>
    </row>
    <row r="25" spans="1:10" ht="15" customHeight="1">
      <c r="A25" s="1">
        <v>14</v>
      </c>
      <c r="B25" s="124">
        <v>31</v>
      </c>
      <c r="C25" s="1" t="s">
        <v>459</v>
      </c>
      <c r="D25" s="4">
        <v>8834.1</v>
      </c>
      <c r="E25" s="5">
        <v>15</v>
      </c>
      <c r="F25" s="4">
        <v>132512.1</v>
      </c>
      <c r="G25" s="4">
        <v>0.9</v>
      </c>
      <c r="H25" s="4">
        <v>7950.7</v>
      </c>
      <c r="I25" s="92">
        <f t="shared" si="0"/>
        <v>7950.6900000000005</v>
      </c>
      <c r="J25" s="4">
        <v>7950.7</v>
      </c>
    </row>
    <row r="26" spans="1:10" ht="15" customHeight="1">
      <c r="A26" s="1">
        <v>15</v>
      </c>
      <c r="B26" s="124">
        <v>36</v>
      </c>
      <c r="C26" s="1" t="s">
        <v>460</v>
      </c>
      <c r="D26" s="4">
        <v>3614.5</v>
      </c>
      <c r="E26" s="5">
        <v>50</v>
      </c>
      <c r="F26" s="4">
        <v>180727.1</v>
      </c>
      <c r="G26" s="4">
        <v>4.4</v>
      </c>
      <c r="H26" s="4">
        <v>15904</v>
      </c>
      <c r="I26" s="92">
        <f t="shared" si="0"/>
        <v>15903.800000000001</v>
      </c>
      <c r="J26" s="4">
        <v>10843.6</v>
      </c>
    </row>
    <row r="27" spans="1:10" ht="15" customHeight="1">
      <c r="A27" s="1">
        <v>16</v>
      </c>
      <c r="B27" s="124">
        <v>45</v>
      </c>
      <c r="C27" s="9" t="s">
        <v>461</v>
      </c>
      <c r="D27" s="12">
        <v>3182.4</v>
      </c>
      <c r="E27" s="10">
        <v>33</v>
      </c>
      <c r="F27" s="12">
        <v>105017.6</v>
      </c>
      <c r="G27" s="12">
        <v>2.6</v>
      </c>
      <c r="H27" s="12">
        <v>8274.1</v>
      </c>
      <c r="I27" s="92">
        <f t="shared" si="0"/>
        <v>8274.24</v>
      </c>
      <c r="J27" s="12">
        <v>6301.1</v>
      </c>
    </row>
    <row r="28" spans="1:10" ht="15" customHeight="1">
      <c r="A28" s="1">
        <v>17</v>
      </c>
      <c r="C28" s="7" t="s">
        <v>558</v>
      </c>
      <c r="D28" s="4">
        <v>19043.8</v>
      </c>
      <c r="E28" s="5">
        <v>29</v>
      </c>
      <c r="F28" s="4">
        <v>552707.2</v>
      </c>
      <c r="G28" s="4">
        <v>2.3</v>
      </c>
      <c r="H28" s="4">
        <v>43154.2</v>
      </c>
      <c r="I28" s="92">
        <f t="shared" si="0"/>
        <v>43800.74</v>
      </c>
      <c r="J28" s="4">
        <v>33162.4</v>
      </c>
    </row>
    <row r="29" spans="1:9" ht="15" customHeight="1">
      <c r="A29" s="1">
        <v>18</v>
      </c>
      <c r="C29" s="2" t="s">
        <v>726</v>
      </c>
      <c r="I29" s="92"/>
    </row>
    <row r="30" spans="1:10" ht="15" customHeight="1">
      <c r="A30" s="1">
        <v>19</v>
      </c>
      <c r="B30" s="124">
        <v>6</v>
      </c>
      <c r="C30" s="1" t="s">
        <v>231</v>
      </c>
      <c r="D30" s="4">
        <v>1576.5</v>
      </c>
      <c r="E30" s="5">
        <v>61</v>
      </c>
      <c r="F30" s="4">
        <v>96165.8</v>
      </c>
      <c r="G30" s="4">
        <v>2.6</v>
      </c>
      <c r="H30" s="4">
        <v>4098.9</v>
      </c>
      <c r="I30" s="92">
        <f t="shared" si="0"/>
        <v>4098.900000000001</v>
      </c>
      <c r="J30" s="4">
        <v>5770</v>
      </c>
    </row>
    <row r="31" spans="1:10" ht="15" customHeight="1">
      <c r="A31" s="1">
        <v>20</v>
      </c>
      <c r="B31" s="124">
        <v>15</v>
      </c>
      <c r="C31" s="1" t="s">
        <v>468</v>
      </c>
      <c r="D31" s="4">
        <v>1180.6</v>
      </c>
      <c r="E31" s="5">
        <v>80</v>
      </c>
      <c r="F31" s="4">
        <v>94446.7</v>
      </c>
      <c r="G31" s="4">
        <v>4.5</v>
      </c>
      <c r="H31" s="4">
        <v>5312.6</v>
      </c>
      <c r="I31" s="92">
        <f t="shared" si="0"/>
        <v>5312.7</v>
      </c>
      <c r="J31" s="4">
        <v>5666.8</v>
      </c>
    </row>
    <row r="32" spans="1:10" ht="15" customHeight="1">
      <c r="A32" s="1">
        <v>21</v>
      </c>
      <c r="B32" s="124">
        <v>18</v>
      </c>
      <c r="C32" s="1" t="s">
        <v>395</v>
      </c>
      <c r="D32" s="4">
        <v>3111.1</v>
      </c>
      <c r="E32" s="5">
        <v>19</v>
      </c>
      <c r="F32" s="4">
        <v>59111.7</v>
      </c>
      <c r="G32" s="4">
        <v>2.3</v>
      </c>
      <c r="H32" s="4">
        <v>7155.6</v>
      </c>
      <c r="I32" s="92">
        <f t="shared" si="0"/>
        <v>7155.529999999999</v>
      </c>
      <c r="J32" s="4">
        <v>3546.7</v>
      </c>
    </row>
    <row r="33" spans="1:10" ht="15" customHeight="1">
      <c r="A33" s="1">
        <v>22</v>
      </c>
      <c r="B33" s="124">
        <v>24</v>
      </c>
      <c r="C33" s="1" t="s">
        <v>396</v>
      </c>
      <c r="D33" s="4">
        <v>1100.8</v>
      </c>
      <c r="E33" s="5">
        <v>171</v>
      </c>
      <c r="F33" s="4">
        <v>188232.4</v>
      </c>
      <c r="G33" s="4">
        <v>2.4</v>
      </c>
      <c r="H33" s="4">
        <v>2641.9</v>
      </c>
      <c r="I33" s="92">
        <f t="shared" si="0"/>
        <v>2641.9199999999996</v>
      </c>
      <c r="J33" s="4">
        <v>11293.9</v>
      </c>
    </row>
    <row r="34" spans="1:10" ht="15" customHeight="1">
      <c r="A34" s="1">
        <v>23</v>
      </c>
      <c r="B34" s="124">
        <v>25</v>
      </c>
      <c r="C34" s="1" t="s">
        <v>561</v>
      </c>
      <c r="D34" s="4">
        <v>1536.9</v>
      </c>
      <c r="E34" s="5">
        <v>49</v>
      </c>
      <c r="F34" s="4">
        <v>75307.2</v>
      </c>
      <c r="G34" s="4">
        <v>5.9</v>
      </c>
      <c r="H34" s="4">
        <v>9067.6</v>
      </c>
      <c r="I34" s="92">
        <f t="shared" si="0"/>
        <v>9067.710000000001</v>
      </c>
      <c r="J34" s="4">
        <v>4518.4</v>
      </c>
    </row>
    <row r="35" spans="1:10" ht="15" customHeight="1">
      <c r="A35" s="1">
        <v>24</v>
      </c>
      <c r="B35" s="124">
        <v>40</v>
      </c>
      <c r="C35" s="1" t="s">
        <v>398</v>
      </c>
      <c r="D35" s="4">
        <v>2682.2</v>
      </c>
      <c r="E35" s="5">
        <v>68</v>
      </c>
      <c r="F35" s="4">
        <v>182390.3</v>
      </c>
      <c r="G35" s="4">
        <v>2.6</v>
      </c>
      <c r="H35" s="4">
        <v>6973.7</v>
      </c>
      <c r="I35" s="92">
        <f t="shared" si="0"/>
        <v>6973.719999999999</v>
      </c>
      <c r="J35" s="4">
        <v>10943.4</v>
      </c>
    </row>
    <row r="36" spans="1:10" ht="15" customHeight="1">
      <c r="A36" s="1">
        <v>25</v>
      </c>
      <c r="B36" s="124">
        <v>43</v>
      </c>
      <c r="C36" s="1" t="s">
        <v>399</v>
      </c>
      <c r="D36" s="4">
        <v>2234.7</v>
      </c>
      <c r="E36" s="5">
        <v>50</v>
      </c>
      <c r="F36" s="4">
        <v>111733.3</v>
      </c>
      <c r="G36" s="4">
        <v>3.2</v>
      </c>
      <c r="H36" s="4">
        <v>7150.9</v>
      </c>
      <c r="I36" s="92">
        <f t="shared" si="0"/>
        <v>7151.04</v>
      </c>
      <c r="J36" s="4">
        <v>6704</v>
      </c>
    </row>
    <row r="37" spans="1:10" ht="15" customHeight="1">
      <c r="A37" s="1">
        <v>26</v>
      </c>
      <c r="B37" s="124">
        <v>50</v>
      </c>
      <c r="C37" s="9" t="s">
        <v>400</v>
      </c>
      <c r="D37" s="12">
        <v>1330.6</v>
      </c>
      <c r="E37" s="10">
        <v>44</v>
      </c>
      <c r="F37" s="12">
        <v>58544.6</v>
      </c>
      <c r="G37" s="12">
        <v>2</v>
      </c>
      <c r="H37" s="12">
        <v>2661.1</v>
      </c>
      <c r="I37" s="92">
        <f t="shared" si="0"/>
        <v>2661.2</v>
      </c>
      <c r="J37" s="12">
        <v>3512.7</v>
      </c>
    </row>
    <row r="38" spans="1:10" ht="15" customHeight="1">
      <c r="A38" s="1">
        <v>27</v>
      </c>
      <c r="C38" s="7" t="s">
        <v>692</v>
      </c>
      <c r="D38" s="4">
        <v>14753.3</v>
      </c>
      <c r="E38" s="5">
        <v>59</v>
      </c>
      <c r="F38" s="4">
        <v>865931.9</v>
      </c>
      <c r="G38" s="4">
        <v>3.1</v>
      </c>
      <c r="H38" s="4">
        <v>45062.4</v>
      </c>
      <c r="I38" s="92">
        <f t="shared" si="0"/>
        <v>45735.229999999996</v>
      </c>
      <c r="J38" s="4">
        <v>51955.9</v>
      </c>
    </row>
    <row r="39" spans="1:9" ht="15" customHeight="1">
      <c r="A39" s="1">
        <v>28</v>
      </c>
      <c r="C39" s="2" t="s">
        <v>401</v>
      </c>
      <c r="I39" s="92"/>
    </row>
    <row r="40" spans="1:10" ht="15" customHeight="1">
      <c r="A40" s="1">
        <v>29</v>
      </c>
      <c r="B40" s="124">
        <v>9</v>
      </c>
      <c r="C40" s="1" t="s">
        <v>449</v>
      </c>
      <c r="D40" s="4">
        <v>1643.9</v>
      </c>
      <c r="E40" s="5">
        <v>115</v>
      </c>
      <c r="F40" s="4">
        <v>189047.4</v>
      </c>
      <c r="G40" s="4">
        <v>6.7</v>
      </c>
      <c r="H40" s="4">
        <v>11014.1</v>
      </c>
      <c r="I40" s="92">
        <f t="shared" si="0"/>
        <v>11014.130000000001</v>
      </c>
      <c r="J40" s="4">
        <v>11342.8</v>
      </c>
    </row>
    <row r="41" spans="1:10" ht="15" customHeight="1">
      <c r="A41" s="1">
        <v>30</v>
      </c>
      <c r="B41" s="124">
        <v>20</v>
      </c>
      <c r="C41" s="1" t="s">
        <v>232</v>
      </c>
      <c r="D41" s="4">
        <v>1452.4</v>
      </c>
      <c r="E41" s="5">
        <v>157</v>
      </c>
      <c r="F41" s="4">
        <v>228022.1</v>
      </c>
      <c r="G41" s="4">
        <v>10</v>
      </c>
      <c r="H41" s="4">
        <v>14523.7</v>
      </c>
      <c r="I41" s="92">
        <f t="shared" si="0"/>
        <v>14524</v>
      </c>
      <c r="J41" s="4">
        <v>13681.3</v>
      </c>
    </row>
    <row r="42" spans="1:10" ht="15" customHeight="1">
      <c r="A42" s="1">
        <v>31</v>
      </c>
      <c r="B42" s="124">
        <v>29</v>
      </c>
      <c r="C42" s="1" t="s">
        <v>157</v>
      </c>
      <c r="D42" s="4">
        <v>1779.6</v>
      </c>
      <c r="E42" s="5">
        <v>122</v>
      </c>
      <c r="F42" s="4">
        <v>217114.6</v>
      </c>
      <c r="G42" s="4">
        <v>9.2</v>
      </c>
      <c r="H42" s="4">
        <v>16372.6</v>
      </c>
      <c r="I42" s="92">
        <f t="shared" si="0"/>
        <v>16372.319999999998</v>
      </c>
      <c r="J42" s="4">
        <v>13026.9</v>
      </c>
    </row>
    <row r="43" spans="1:10" ht="15" customHeight="1">
      <c r="A43" s="1">
        <v>32</v>
      </c>
      <c r="B43" s="124">
        <v>30</v>
      </c>
      <c r="C43" s="1" t="s">
        <v>233</v>
      </c>
      <c r="D43" s="4">
        <v>1586.2</v>
      </c>
      <c r="E43" s="5">
        <v>94</v>
      </c>
      <c r="F43" s="4">
        <v>149105</v>
      </c>
      <c r="G43" s="4">
        <v>8.9</v>
      </c>
      <c r="H43" s="4">
        <v>14117.4</v>
      </c>
      <c r="I43" s="92">
        <f t="shared" si="0"/>
        <v>14117.18</v>
      </c>
      <c r="J43" s="4">
        <v>8946.3</v>
      </c>
    </row>
    <row r="44" spans="1:10" ht="15" customHeight="1">
      <c r="A44" s="1">
        <v>33</v>
      </c>
      <c r="B44" s="124">
        <v>35</v>
      </c>
      <c r="C44" s="1" t="s">
        <v>410</v>
      </c>
      <c r="D44" s="4">
        <v>1617.2</v>
      </c>
      <c r="E44" s="5">
        <v>110</v>
      </c>
      <c r="F44" s="4">
        <v>177890.4</v>
      </c>
      <c r="G44" s="4">
        <v>8.7</v>
      </c>
      <c r="H44" s="4">
        <v>14069.5</v>
      </c>
      <c r="I44" s="92">
        <f t="shared" si="0"/>
        <v>14069.64</v>
      </c>
      <c r="J44" s="4">
        <v>10673.4</v>
      </c>
    </row>
    <row r="45" spans="1:10" ht="15" customHeight="1">
      <c r="A45" s="1">
        <v>34</v>
      </c>
      <c r="B45" s="124">
        <v>38</v>
      </c>
      <c r="C45" s="1" t="s">
        <v>680</v>
      </c>
      <c r="D45" s="4">
        <v>3138.8</v>
      </c>
      <c r="E45" s="5">
        <v>92</v>
      </c>
      <c r="F45" s="4">
        <v>288768.3</v>
      </c>
      <c r="G45" s="4">
        <v>7.4</v>
      </c>
      <c r="H45" s="4">
        <v>23227</v>
      </c>
      <c r="I45" s="92">
        <f t="shared" si="0"/>
        <v>23227.120000000003</v>
      </c>
      <c r="J45" s="4">
        <v>17326.1</v>
      </c>
    </row>
    <row r="46" spans="1:10" ht="15" customHeight="1">
      <c r="A46" s="1">
        <v>35</v>
      </c>
      <c r="B46" s="124">
        <v>39</v>
      </c>
      <c r="C46" s="1" t="s">
        <v>411</v>
      </c>
      <c r="D46" s="4">
        <v>1620.8</v>
      </c>
      <c r="E46" s="5">
        <v>73</v>
      </c>
      <c r="F46" s="4">
        <v>118319</v>
      </c>
      <c r="G46" s="4">
        <v>6.3</v>
      </c>
      <c r="H46" s="4">
        <v>10211.1</v>
      </c>
      <c r="I46" s="92">
        <f t="shared" si="0"/>
        <v>10211.039999999999</v>
      </c>
      <c r="J46" s="4">
        <v>7099.1</v>
      </c>
    </row>
    <row r="47" spans="1:10" ht="15" customHeight="1">
      <c r="A47" s="1">
        <v>36</v>
      </c>
      <c r="B47" s="124">
        <v>42</v>
      </c>
      <c r="C47" s="1" t="s">
        <v>412</v>
      </c>
      <c r="D47" s="4">
        <v>2125.9</v>
      </c>
      <c r="E47" s="5">
        <v>119</v>
      </c>
      <c r="F47" s="4">
        <v>252982.2</v>
      </c>
      <c r="G47" s="4">
        <v>9.5</v>
      </c>
      <c r="H47" s="4">
        <v>20196.1</v>
      </c>
      <c r="I47" s="92">
        <f t="shared" si="0"/>
        <v>20196.05</v>
      </c>
      <c r="J47" s="4">
        <v>15178.9</v>
      </c>
    </row>
    <row r="48" spans="1:10" ht="15" customHeight="1">
      <c r="A48" s="1">
        <v>37</v>
      </c>
      <c r="B48" s="124">
        <v>44</v>
      </c>
      <c r="C48" s="9" t="s">
        <v>540</v>
      </c>
      <c r="D48" s="12">
        <v>1262.3</v>
      </c>
      <c r="E48" s="10">
        <v>123</v>
      </c>
      <c r="F48" s="12">
        <v>155268.2</v>
      </c>
      <c r="G48" s="12">
        <v>8.4</v>
      </c>
      <c r="H48" s="12">
        <v>10603.7</v>
      </c>
      <c r="I48" s="92">
        <f t="shared" si="0"/>
        <v>10603.32</v>
      </c>
      <c r="J48" s="12">
        <v>9316.1</v>
      </c>
    </row>
    <row r="49" spans="1:10" ht="15" customHeight="1">
      <c r="A49" s="1">
        <v>38</v>
      </c>
      <c r="C49" s="7" t="s">
        <v>705</v>
      </c>
      <c r="D49" s="4">
        <v>16227.1</v>
      </c>
      <c r="E49" s="5">
        <v>109</v>
      </c>
      <c r="F49" s="4">
        <v>1776517.1</v>
      </c>
      <c r="G49" s="4">
        <v>8.3</v>
      </c>
      <c r="H49" s="4">
        <v>134335.1</v>
      </c>
      <c r="I49" s="92">
        <f t="shared" si="0"/>
        <v>134684.93000000002</v>
      </c>
      <c r="J49" s="4">
        <v>106591</v>
      </c>
    </row>
    <row r="50" spans="1:9" ht="15" customHeight="1">
      <c r="A50" s="1">
        <v>39</v>
      </c>
      <c r="C50" s="2" t="s">
        <v>391</v>
      </c>
      <c r="I50" s="92"/>
    </row>
    <row r="51" spans="1:10" ht="15" customHeight="1">
      <c r="A51" s="1">
        <v>40</v>
      </c>
      <c r="B51" s="124">
        <v>33</v>
      </c>
      <c r="C51" s="1" t="s">
        <v>392</v>
      </c>
      <c r="D51" s="4">
        <v>2394.6</v>
      </c>
      <c r="E51" s="5">
        <v>159</v>
      </c>
      <c r="F51" s="4">
        <v>380746</v>
      </c>
      <c r="G51" s="4">
        <v>8.9</v>
      </c>
      <c r="H51" s="4">
        <v>21312.2</v>
      </c>
      <c r="I51" s="92">
        <f t="shared" si="0"/>
        <v>21311.94</v>
      </c>
      <c r="J51" s="4">
        <v>22844.8</v>
      </c>
    </row>
    <row r="52" spans="1:10" ht="15" customHeight="1">
      <c r="A52" s="1">
        <v>41</v>
      </c>
      <c r="B52" s="124">
        <v>46</v>
      </c>
      <c r="C52" s="1" t="s">
        <v>393</v>
      </c>
      <c r="D52" s="4">
        <v>2123.9</v>
      </c>
      <c r="E52" s="5">
        <v>139</v>
      </c>
      <c r="F52" s="4">
        <v>295224.2</v>
      </c>
      <c r="G52" s="4">
        <v>7.5</v>
      </c>
      <c r="H52" s="4">
        <v>15929.4</v>
      </c>
      <c r="I52" s="92">
        <f t="shared" si="0"/>
        <v>15929.25</v>
      </c>
      <c r="J52" s="4">
        <v>17713.5</v>
      </c>
    </row>
    <row r="53" spans="1:10" ht="15" customHeight="1">
      <c r="A53" s="1">
        <v>42</v>
      </c>
      <c r="B53" s="124">
        <v>48</v>
      </c>
      <c r="C53" s="9" t="s">
        <v>527</v>
      </c>
      <c r="D53" s="12">
        <v>1951.7</v>
      </c>
      <c r="E53" s="10">
        <v>101</v>
      </c>
      <c r="F53" s="12">
        <v>197122.7</v>
      </c>
      <c r="G53" s="12">
        <v>7</v>
      </c>
      <c r="H53" s="12">
        <v>13662</v>
      </c>
      <c r="I53" s="92">
        <f t="shared" si="0"/>
        <v>13661.9</v>
      </c>
      <c r="J53" s="12">
        <v>11827.4</v>
      </c>
    </row>
    <row r="54" spans="1:10" ht="15" customHeight="1">
      <c r="A54" s="1">
        <v>43</v>
      </c>
      <c r="C54" s="7" t="s">
        <v>706</v>
      </c>
      <c r="D54" s="4">
        <v>6470.3</v>
      </c>
      <c r="E54" s="5">
        <v>135</v>
      </c>
      <c r="F54" s="4">
        <v>873092.9</v>
      </c>
      <c r="G54" s="4">
        <v>7.9</v>
      </c>
      <c r="H54" s="4">
        <v>50903.5</v>
      </c>
      <c r="I54" s="92">
        <f t="shared" si="0"/>
        <v>51115.37</v>
      </c>
      <c r="J54" s="4">
        <v>52385.6</v>
      </c>
    </row>
    <row r="55" spans="1:9" ht="15" customHeight="1">
      <c r="A55" s="1">
        <v>44</v>
      </c>
      <c r="C55" s="2" t="s">
        <v>528</v>
      </c>
      <c r="I55" s="92"/>
    </row>
    <row r="56" spans="1:10" ht="15" customHeight="1">
      <c r="A56" s="1">
        <v>45</v>
      </c>
      <c r="B56" s="124">
        <v>19</v>
      </c>
      <c r="C56" s="1" t="s">
        <v>529</v>
      </c>
      <c r="D56" s="4">
        <v>1820</v>
      </c>
      <c r="E56" s="5">
        <v>75</v>
      </c>
      <c r="F56" s="4">
        <v>136499.1</v>
      </c>
      <c r="G56" s="4">
        <v>5.7</v>
      </c>
      <c r="H56" s="4">
        <v>10373.9</v>
      </c>
      <c r="I56" s="92">
        <f t="shared" si="0"/>
        <v>10374</v>
      </c>
      <c r="J56" s="4">
        <v>8189.9</v>
      </c>
    </row>
    <row r="57" spans="1:10" ht="15" customHeight="1">
      <c r="A57" s="1">
        <v>46</v>
      </c>
      <c r="B57" s="124">
        <v>21</v>
      </c>
      <c r="C57" s="1" t="s">
        <v>530</v>
      </c>
      <c r="D57" s="4">
        <v>1699.6</v>
      </c>
      <c r="E57" s="4">
        <v>47.5</v>
      </c>
      <c r="F57" s="4">
        <v>80729.6</v>
      </c>
      <c r="G57" s="4">
        <v>4.7</v>
      </c>
      <c r="H57" s="4">
        <v>7988</v>
      </c>
      <c r="I57" s="92">
        <f t="shared" si="0"/>
        <v>7988.12</v>
      </c>
      <c r="J57" s="4">
        <v>4843.8</v>
      </c>
    </row>
    <row r="58" spans="1:10" ht="15" customHeight="1">
      <c r="A58" s="1">
        <v>47</v>
      </c>
      <c r="B58" s="124">
        <v>49</v>
      </c>
      <c r="C58" s="9" t="s">
        <v>456</v>
      </c>
      <c r="D58" s="12">
        <v>1081.6</v>
      </c>
      <c r="E58" s="10">
        <v>34</v>
      </c>
      <c r="F58" s="12">
        <v>36773</v>
      </c>
      <c r="G58" s="12">
        <v>3</v>
      </c>
      <c r="H58" s="12">
        <v>3244.7</v>
      </c>
      <c r="I58" s="92">
        <f t="shared" si="0"/>
        <v>3244.7999999999997</v>
      </c>
      <c r="J58" s="12">
        <v>2206.4</v>
      </c>
    </row>
    <row r="59" spans="1:10" ht="15" customHeight="1">
      <c r="A59" s="1">
        <v>48</v>
      </c>
      <c r="C59" s="7" t="s">
        <v>430</v>
      </c>
      <c r="D59" s="4">
        <v>4601.1</v>
      </c>
      <c r="E59" s="5">
        <v>55</v>
      </c>
      <c r="F59" s="4">
        <v>254001.6</v>
      </c>
      <c r="G59" s="4">
        <v>4.7</v>
      </c>
      <c r="H59" s="4">
        <v>21606.6</v>
      </c>
      <c r="I59" s="92">
        <f t="shared" si="0"/>
        <v>21625.170000000002</v>
      </c>
      <c r="J59" s="4">
        <v>15240.1</v>
      </c>
    </row>
    <row r="60" spans="1:9" ht="15" customHeight="1">
      <c r="A60" s="1">
        <v>49</v>
      </c>
      <c r="C60" s="2" t="s">
        <v>379</v>
      </c>
      <c r="I60" s="92"/>
    </row>
    <row r="61" spans="1:10" ht="15" customHeight="1">
      <c r="A61" s="1">
        <v>50</v>
      </c>
      <c r="B61" s="124">
        <v>4</v>
      </c>
      <c r="C61" s="1" t="s">
        <v>457</v>
      </c>
      <c r="D61" s="4">
        <v>1639.3</v>
      </c>
      <c r="E61" s="5">
        <v>66</v>
      </c>
      <c r="F61" s="4">
        <v>108194.4</v>
      </c>
      <c r="G61" s="4">
        <v>3.9</v>
      </c>
      <c r="H61" s="4">
        <v>6393.3</v>
      </c>
      <c r="I61" s="92">
        <f t="shared" si="0"/>
        <v>6393.2699999999995</v>
      </c>
      <c r="J61" s="4">
        <v>6491.7</v>
      </c>
    </row>
    <row r="62" spans="1:10" ht="15" customHeight="1">
      <c r="A62" s="1">
        <v>51</v>
      </c>
      <c r="B62" s="124">
        <v>5</v>
      </c>
      <c r="C62" s="1" t="s">
        <v>458</v>
      </c>
      <c r="D62" s="4">
        <v>1845.4</v>
      </c>
      <c r="E62" s="5">
        <v>56</v>
      </c>
      <c r="F62" s="4">
        <v>103344.5</v>
      </c>
      <c r="G62" s="4">
        <v>3.4</v>
      </c>
      <c r="H62" s="4">
        <v>6274.5</v>
      </c>
      <c r="I62" s="92">
        <f t="shared" si="0"/>
        <v>6274.360000000001</v>
      </c>
      <c r="J62" s="4">
        <v>6200.7</v>
      </c>
    </row>
    <row r="63" spans="1:10" ht="15" customHeight="1">
      <c r="A63" s="1">
        <v>52</v>
      </c>
      <c r="B63" s="124">
        <v>11</v>
      </c>
      <c r="C63" s="1" t="s">
        <v>584</v>
      </c>
      <c r="D63" s="4">
        <v>1210.1</v>
      </c>
      <c r="E63" s="5">
        <v>65</v>
      </c>
      <c r="F63" s="4">
        <v>78659.1</v>
      </c>
      <c r="G63" s="4">
        <v>4.2</v>
      </c>
      <c r="H63" s="4">
        <v>5082.6</v>
      </c>
      <c r="I63" s="92">
        <f t="shared" si="0"/>
        <v>5082.42</v>
      </c>
      <c r="J63" s="4">
        <v>4719.5</v>
      </c>
    </row>
    <row r="64" spans="1:10" ht="15" customHeight="1">
      <c r="A64" s="1">
        <v>53</v>
      </c>
      <c r="B64" s="124">
        <v>17</v>
      </c>
      <c r="C64" s="1" t="s">
        <v>709</v>
      </c>
      <c r="D64" s="4">
        <v>1624.8</v>
      </c>
      <c r="E64" s="5">
        <v>83</v>
      </c>
      <c r="F64" s="4">
        <v>134857.2</v>
      </c>
      <c r="G64" s="4">
        <v>4.6</v>
      </c>
      <c r="H64" s="4">
        <v>7474</v>
      </c>
      <c r="I64" s="92">
        <f t="shared" si="0"/>
        <v>7474.079999999999</v>
      </c>
      <c r="J64" s="4">
        <v>8091.4</v>
      </c>
    </row>
    <row r="65" spans="1:10" ht="15" customHeight="1">
      <c r="A65" s="1">
        <v>54</v>
      </c>
      <c r="B65" s="124">
        <v>22</v>
      </c>
      <c r="C65" s="1" t="s">
        <v>586</v>
      </c>
      <c r="D65" s="4">
        <v>4303.6</v>
      </c>
      <c r="E65" s="5">
        <v>34</v>
      </c>
      <c r="F65" s="4">
        <v>146321.4</v>
      </c>
      <c r="G65" s="4">
        <v>3.1</v>
      </c>
      <c r="H65" s="4">
        <v>13341.1</v>
      </c>
      <c r="I65" s="92">
        <f t="shared" si="0"/>
        <v>13341.160000000002</v>
      </c>
      <c r="J65" s="4">
        <v>8779.3</v>
      </c>
    </row>
    <row r="66" spans="1:10" ht="15" customHeight="1">
      <c r="A66" s="1">
        <v>55</v>
      </c>
      <c r="B66" s="124">
        <v>23</v>
      </c>
      <c r="C66" s="9" t="s">
        <v>587</v>
      </c>
      <c r="D66" s="12">
        <v>2155.2</v>
      </c>
      <c r="E66" s="10">
        <v>63</v>
      </c>
      <c r="F66" s="12">
        <v>135778.9</v>
      </c>
      <c r="G66" s="12">
        <v>6.8</v>
      </c>
      <c r="H66" s="12">
        <v>14655.5</v>
      </c>
      <c r="I66" s="92">
        <f t="shared" si="0"/>
        <v>14655.359999999999</v>
      </c>
      <c r="J66" s="12">
        <v>8146.7</v>
      </c>
    </row>
    <row r="67" spans="1:10" ht="15" customHeight="1">
      <c r="A67" s="1">
        <v>56</v>
      </c>
      <c r="C67" s="7" t="s">
        <v>430</v>
      </c>
      <c r="D67" s="4">
        <v>12778.5</v>
      </c>
      <c r="E67" s="5">
        <v>55</v>
      </c>
      <c r="F67" s="4">
        <v>707155.4</v>
      </c>
      <c r="G67" s="4">
        <v>4.2</v>
      </c>
      <c r="H67" s="4">
        <v>53221</v>
      </c>
      <c r="I67" s="92">
        <f t="shared" si="0"/>
        <v>53669.700000000004</v>
      </c>
      <c r="J67" s="4">
        <v>42429.3</v>
      </c>
    </row>
    <row r="68" spans="1:9" ht="15" customHeight="1">
      <c r="A68" s="1">
        <v>57</v>
      </c>
      <c r="C68" s="2" t="s">
        <v>102</v>
      </c>
      <c r="I68" s="92"/>
    </row>
    <row r="69" spans="1:10" ht="15" customHeight="1">
      <c r="A69" s="1">
        <v>58</v>
      </c>
      <c r="B69" s="124">
        <v>8</v>
      </c>
      <c r="C69" s="1" t="s">
        <v>646</v>
      </c>
      <c r="D69" s="4">
        <v>2998.9</v>
      </c>
      <c r="E69" s="5">
        <v>74</v>
      </c>
      <c r="F69" s="4">
        <v>221915</v>
      </c>
      <c r="G69" s="4">
        <v>5</v>
      </c>
      <c r="H69" s="4">
        <v>14994.3</v>
      </c>
      <c r="I69" s="92">
        <f t="shared" si="0"/>
        <v>14994.5</v>
      </c>
      <c r="J69" s="4">
        <v>13314.9</v>
      </c>
    </row>
    <row r="70" spans="1:10" ht="15" customHeight="1">
      <c r="A70" s="1">
        <v>59</v>
      </c>
      <c r="B70" s="124">
        <v>16</v>
      </c>
      <c r="C70" s="1" t="s">
        <v>647</v>
      </c>
      <c r="D70" s="4">
        <v>2015.6</v>
      </c>
      <c r="E70" s="5">
        <v>128</v>
      </c>
      <c r="F70" s="4">
        <v>257998.6</v>
      </c>
      <c r="G70" s="4">
        <v>8.6</v>
      </c>
      <c r="H70" s="4">
        <v>17334.3</v>
      </c>
      <c r="I70" s="92">
        <f t="shared" si="0"/>
        <v>17334.16</v>
      </c>
      <c r="J70" s="4">
        <v>15479.9</v>
      </c>
    </row>
    <row r="71" spans="1:10" ht="15" customHeight="1">
      <c r="A71" s="1">
        <v>60</v>
      </c>
      <c r="B71" s="124">
        <v>32</v>
      </c>
      <c r="C71" s="9" t="s">
        <v>648</v>
      </c>
      <c r="D71" s="12">
        <v>1625.4</v>
      </c>
      <c r="E71" s="10">
        <v>183</v>
      </c>
      <c r="F71" s="12">
        <v>297441.2</v>
      </c>
      <c r="G71" s="12">
        <v>8.8</v>
      </c>
      <c r="H71" s="12">
        <v>14303.2</v>
      </c>
      <c r="I71" s="92">
        <f t="shared" si="0"/>
        <v>14303.520000000002</v>
      </c>
      <c r="J71" s="12">
        <v>17846.5</v>
      </c>
    </row>
    <row r="72" spans="1:10" ht="15" customHeight="1">
      <c r="A72" s="1">
        <v>61</v>
      </c>
      <c r="C72" s="7" t="s">
        <v>430</v>
      </c>
      <c r="D72" s="4">
        <v>6639.8</v>
      </c>
      <c r="E72" s="5">
        <v>117</v>
      </c>
      <c r="F72" s="4">
        <v>777354.8</v>
      </c>
      <c r="G72" s="4">
        <v>7</v>
      </c>
      <c r="H72" s="4">
        <v>46631.7</v>
      </c>
      <c r="I72" s="92">
        <f t="shared" si="0"/>
        <v>46478.6</v>
      </c>
      <c r="J72" s="4">
        <v>46641.3</v>
      </c>
    </row>
    <row r="73" spans="1:9" ht="15" customHeight="1">
      <c r="A73" s="1">
        <v>62</v>
      </c>
      <c r="C73" s="2" t="s">
        <v>103</v>
      </c>
      <c r="I73" s="92"/>
    </row>
    <row r="74" spans="1:10" ht="15" customHeight="1">
      <c r="A74" s="1">
        <v>63</v>
      </c>
      <c r="B74" s="124">
        <v>2</v>
      </c>
      <c r="C74" s="1" t="s">
        <v>649</v>
      </c>
      <c r="D74" s="4">
        <v>283.5</v>
      </c>
      <c r="E74" s="5">
        <v>36</v>
      </c>
      <c r="F74" s="4">
        <v>10206.4</v>
      </c>
      <c r="G74" s="4">
        <v>3.4</v>
      </c>
      <c r="H74" s="4">
        <v>963.9</v>
      </c>
      <c r="I74" s="92">
        <f t="shared" si="0"/>
        <v>963.9</v>
      </c>
      <c r="J74" s="4">
        <v>612.4</v>
      </c>
    </row>
    <row r="75" spans="1:10" ht="15" customHeight="1">
      <c r="A75" s="1">
        <v>64</v>
      </c>
      <c r="B75" s="124">
        <v>3</v>
      </c>
      <c r="C75" s="1" t="s">
        <v>650</v>
      </c>
      <c r="D75" s="4">
        <v>1693.4</v>
      </c>
      <c r="E75" s="5">
        <v>150</v>
      </c>
      <c r="F75" s="4">
        <v>254014.2</v>
      </c>
      <c r="G75" s="4">
        <v>8.1</v>
      </c>
      <c r="H75" s="4">
        <v>13716.8</v>
      </c>
      <c r="I75" s="92">
        <f t="shared" si="0"/>
        <v>13716.54</v>
      </c>
      <c r="J75" s="4">
        <v>15240.9</v>
      </c>
    </row>
    <row r="76" spans="1:10" ht="15" customHeight="1">
      <c r="A76" s="1">
        <v>65</v>
      </c>
      <c r="B76" s="124">
        <v>12</v>
      </c>
      <c r="C76" s="1" t="s">
        <v>664</v>
      </c>
      <c r="D76" s="4">
        <v>2609.5</v>
      </c>
      <c r="E76" s="5">
        <v>84</v>
      </c>
      <c r="F76" s="4">
        <v>219196.4</v>
      </c>
      <c r="G76" s="4">
        <v>4.2</v>
      </c>
      <c r="H76" s="4">
        <v>10959.8</v>
      </c>
      <c r="I76" s="92">
        <f t="shared" si="0"/>
        <v>10959.9</v>
      </c>
      <c r="J76" s="4">
        <v>13151.8</v>
      </c>
    </row>
    <row r="77" spans="1:10" ht="15" customHeight="1">
      <c r="A77" s="1">
        <v>66</v>
      </c>
      <c r="B77" s="124">
        <v>13</v>
      </c>
      <c r="C77" s="1" t="s">
        <v>729</v>
      </c>
      <c r="D77" s="4">
        <v>2839.4</v>
      </c>
      <c r="E77" s="5">
        <v>158</v>
      </c>
      <c r="F77" s="4">
        <v>448619</v>
      </c>
      <c r="G77" s="4">
        <v>6.3</v>
      </c>
      <c r="H77" s="4">
        <v>17888</v>
      </c>
      <c r="I77" s="92">
        <f t="shared" si="0"/>
        <v>17888.22</v>
      </c>
      <c r="J77" s="4">
        <v>26917.1</v>
      </c>
    </row>
    <row r="78" spans="1:10" ht="15" customHeight="1">
      <c r="A78" s="1">
        <v>67</v>
      </c>
      <c r="B78" s="124">
        <v>41</v>
      </c>
      <c r="C78" s="1" t="s">
        <v>730</v>
      </c>
      <c r="D78" s="4">
        <v>3277.4</v>
      </c>
      <c r="E78" s="5">
        <v>127</v>
      </c>
      <c r="F78" s="4">
        <v>416224.3</v>
      </c>
      <c r="G78" s="4">
        <v>6.1</v>
      </c>
      <c r="H78" s="4">
        <v>19991.9</v>
      </c>
      <c r="I78" s="92">
        <f t="shared" si="0"/>
        <v>19992.14</v>
      </c>
      <c r="J78" s="4">
        <v>24973.5</v>
      </c>
    </row>
    <row r="79" spans="1:10" ht="15" customHeight="1">
      <c r="A79" s="1">
        <v>68</v>
      </c>
      <c r="B79" s="124">
        <v>47</v>
      </c>
      <c r="C79" s="9" t="s">
        <v>731</v>
      </c>
      <c r="D79" s="12">
        <v>3453.6</v>
      </c>
      <c r="E79" s="10">
        <v>154</v>
      </c>
      <c r="F79" s="12">
        <v>531859.5</v>
      </c>
      <c r="G79" s="12">
        <v>7.2</v>
      </c>
      <c r="H79" s="12">
        <v>24866.2</v>
      </c>
      <c r="I79" s="92">
        <f>D79*G79</f>
        <v>24865.92</v>
      </c>
      <c r="J79" s="12">
        <v>31911.6</v>
      </c>
    </row>
    <row r="80" spans="1:10" ht="15" customHeight="1">
      <c r="A80" s="1">
        <v>69</v>
      </c>
      <c r="C80" s="15" t="s">
        <v>430</v>
      </c>
      <c r="D80" s="16">
        <v>14156.8</v>
      </c>
      <c r="E80" s="17">
        <v>133</v>
      </c>
      <c r="F80" s="16">
        <v>1880119.9</v>
      </c>
      <c r="G80" s="16">
        <v>6.2</v>
      </c>
      <c r="H80" s="16">
        <v>88386.5</v>
      </c>
      <c r="I80" s="92">
        <f>D80*G80</f>
        <v>87772.16</v>
      </c>
      <c r="J80" s="16">
        <v>112807.2</v>
      </c>
    </row>
    <row r="81" spans="1:10" s="60" customFormat="1" ht="15" customHeight="1">
      <c r="A81" s="1">
        <v>70</v>
      </c>
      <c r="B81" s="1"/>
      <c r="C81" s="121" t="s">
        <v>512</v>
      </c>
      <c r="D81" s="70">
        <v>105659.8</v>
      </c>
      <c r="E81" s="71">
        <v>76</v>
      </c>
      <c r="F81" s="70">
        <v>8081223.3</v>
      </c>
      <c r="G81" s="70">
        <v>4.8</v>
      </c>
      <c r="H81" s="70">
        <v>507866.8</v>
      </c>
      <c r="I81" s="116">
        <f>D81*G81</f>
        <v>507167.04</v>
      </c>
      <c r="J81" s="70">
        <v>484873.4</v>
      </c>
    </row>
    <row r="82" spans="1:3" ht="15" customHeight="1">
      <c r="A82" s="1">
        <v>71</v>
      </c>
      <c r="C82" s="2" t="s">
        <v>513</v>
      </c>
    </row>
    <row r="83" spans="1:10" ht="15" customHeight="1">
      <c r="A83" s="1">
        <v>72</v>
      </c>
      <c r="C83" s="1" t="s">
        <v>605</v>
      </c>
      <c r="D83" s="4">
        <v>855.3</v>
      </c>
      <c r="E83" s="5">
        <v>71</v>
      </c>
      <c r="F83" s="4">
        <v>60725.2</v>
      </c>
      <c r="G83" s="4">
        <v>0</v>
      </c>
      <c r="H83" s="4">
        <v>0</v>
      </c>
      <c r="J83" s="4">
        <v>3643.5</v>
      </c>
    </row>
    <row r="84" spans="1:10" ht="15" customHeight="1">
      <c r="A84" s="1">
        <v>73</v>
      </c>
      <c r="C84" s="25" t="s">
        <v>606</v>
      </c>
      <c r="D84" s="4">
        <v>366.3</v>
      </c>
      <c r="E84" s="5">
        <v>39</v>
      </c>
      <c r="F84" s="4">
        <v>14285.5</v>
      </c>
      <c r="G84" s="4">
        <v>0</v>
      </c>
      <c r="H84" s="4">
        <v>0</v>
      </c>
      <c r="J84" s="4">
        <v>857.1</v>
      </c>
    </row>
    <row r="85" spans="1:10" ht="15" customHeight="1">
      <c r="A85" s="1">
        <v>74</v>
      </c>
      <c r="C85" s="1" t="s">
        <v>485</v>
      </c>
      <c r="D85" s="4">
        <v>591.8</v>
      </c>
      <c r="E85" s="5">
        <v>30</v>
      </c>
      <c r="F85" s="4">
        <v>17755.4</v>
      </c>
      <c r="G85" s="4">
        <v>0</v>
      </c>
      <c r="H85" s="4">
        <v>0</v>
      </c>
      <c r="J85" s="4">
        <v>1065.3</v>
      </c>
    </row>
    <row r="86" spans="1:10" ht="15" customHeight="1">
      <c r="A86" s="1">
        <v>75</v>
      </c>
      <c r="C86" s="9" t="s">
        <v>612</v>
      </c>
      <c r="D86" s="12">
        <v>82.3</v>
      </c>
      <c r="E86" s="10">
        <v>33</v>
      </c>
      <c r="F86" s="12">
        <v>2714.9</v>
      </c>
      <c r="G86" s="12">
        <v>0</v>
      </c>
      <c r="H86" s="12">
        <v>0</v>
      </c>
      <c r="I86" s="114"/>
      <c r="J86" s="12">
        <v>162.9</v>
      </c>
    </row>
    <row r="87" spans="1:10" ht="15" customHeight="1">
      <c r="A87" s="1">
        <v>76</v>
      </c>
      <c r="C87" s="7" t="s">
        <v>430</v>
      </c>
      <c r="D87" s="4">
        <v>1895.7</v>
      </c>
      <c r="E87" s="5">
        <v>50</v>
      </c>
      <c r="F87" s="4">
        <v>95481</v>
      </c>
      <c r="G87" s="4">
        <v>0</v>
      </c>
      <c r="H87" s="4">
        <v>0</v>
      </c>
      <c r="J87" s="4">
        <v>5728.9</v>
      </c>
    </row>
    <row r="88" spans="1:3" ht="15" customHeight="1">
      <c r="A88" s="1">
        <v>77</v>
      </c>
      <c r="C88" s="2" t="s">
        <v>104</v>
      </c>
    </row>
    <row r="89" spans="1:10" ht="15" customHeight="1">
      <c r="A89" s="1">
        <v>78</v>
      </c>
      <c r="C89" s="1" t="s">
        <v>615</v>
      </c>
      <c r="D89" s="4">
        <v>816</v>
      </c>
      <c r="E89" s="18">
        <v>137.8</v>
      </c>
      <c r="F89" s="4">
        <v>112449.8</v>
      </c>
      <c r="G89" s="4">
        <v>0</v>
      </c>
      <c r="H89" s="4">
        <v>0</v>
      </c>
      <c r="J89" s="4">
        <v>6747</v>
      </c>
    </row>
    <row r="90" spans="1:10" ht="15" customHeight="1">
      <c r="A90" s="1">
        <v>79</v>
      </c>
      <c r="C90" s="1" t="s">
        <v>616</v>
      </c>
      <c r="D90" s="4">
        <v>543.3</v>
      </c>
      <c r="E90" s="18">
        <v>138.14</v>
      </c>
      <c r="F90" s="4">
        <v>75048.1</v>
      </c>
      <c r="G90" s="4">
        <v>0</v>
      </c>
      <c r="H90" s="4">
        <v>0</v>
      </c>
      <c r="J90" s="4">
        <v>4502.9</v>
      </c>
    </row>
    <row r="91" spans="1:10" ht="15" customHeight="1">
      <c r="A91" s="1">
        <v>80</v>
      </c>
      <c r="C91" s="1" t="s">
        <v>617</v>
      </c>
      <c r="D91" s="4">
        <v>390.7</v>
      </c>
      <c r="E91" s="18">
        <v>128.98</v>
      </c>
      <c r="F91" s="4">
        <v>50388</v>
      </c>
      <c r="G91" s="4">
        <v>0</v>
      </c>
      <c r="H91" s="4">
        <v>0</v>
      </c>
      <c r="J91" s="4">
        <v>3023.3</v>
      </c>
    </row>
    <row r="92" spans="1:10" ht="15" customHeight="1">
      <c r="A92" s="1">
        <v>81</v>
      </c>
      <c r="C92" s="1" t="s">
        <v>645</v>
      </c>
      <c r="D92" s="4">
        <v>526.3</v>
      </c>
      <c r="E92" s="18">
        <v>80.54</v>
      </c>
      <c r="F92" s="4">
        <v>42391.6</v>
      </c>
      <c r="G92" s="4">
        <v>0</v>
      </c>
      <c r="H92" s="4">
        <v>0</v>
      </c>
      <c r="J92" s="4">
        <v>2543.5</v>
      </c>
    </row>
    <row r="93" spans="1:10" ht="15" customHeight="1">
      <c r="A93" s="1">
        <v>82</v>
      </c>
      <c r="C93" s="1" t="s">
        <v>618</v>
      </c>
      <c r="D93" s="4">
        <v>753.6</v>
      </c>
      <c r="E93" s="18">
        <v>131.46</v>
      </c>
      <c r="F93" s="4">
        <v>99069.2</v>
      </c>
      <c r="G93" s="4">
        <v>0</v>
      </c>
      <c r="H93" s="4">
        <v>0</v>
      </c>
      <c r="J93" s="4">
        <v>5944.2</v>
      </c>
    </row>
    <row r="94" spans="1:10" ht="15" customHeight="1">
      <c r="A94" s="1">
        <v>83</v>
      </c>
      <c r="C94" s="1" t="s">
        <v>619</v>
      </c>
      <c r="D94" s="4">
        <v>488.6</v>
      </c>
      <c r="E94" s="18">
        <v>103.64</v>
      </c>
      <c r="F94" s="4">
        <v>50635.2</v>
      </c>
      <c r="G94" s="4">
        <v>0</v>
      </c>
      <c r="H94" s="4">
        <v>0</v>
      </c>
      <c r="J94" s="4">
        <v>3038.1</v>
      </c>
    </row>
    <row r="95" spans="1:10" ht="15" customHeight="1">
      <c r="A95" s="1">
        <v>84</v>
      </c>
      <c r="C95" s="1" t="s">
        <v>785</v>
      </c>
      <c r="D95" s="4">
        <v>514.6</v>
      </c>
      <c r="E95" s="18">
        <v>119.25</v>
      </c>
      <c r="F95" s="4">
        <v>61366.9</v>
      </c>
      <c r="G95" s="4">
        <v>0</v>
      </c>
      <c r="H95" s="4">
        <v>0</v>
      </c>
      <c r="J95" s="4">
        <v>3682</v>
      </c>
    </row>
    <row r="96" spans="1:10" ht="15" customHeight="1">
      <c r="A96" s="1">
        <v>85</v>
      </c>
      <c r="C96" s="1" t="s">
        <v>465</v>
      </c>
      <c r="D96" s="4">
        <v>502</v>
      </c>
      <c r="E96" s="18">
        <v>93.97</v>
      </c>
      <c r="F96" s="4">
        <v>47173.8</v>
      </c>
      <c r="G96" s="4">
        <v>0</v>
      </c>
      <c r="H96" s="4">
        <v>0</v>
      </c>
      <c r="J96" s="4">
        <v>2830.4</v>
      </c>
    </row>
    <row r="97" spans="1:10" ht="15" customHeight="1">
      <c r="A97" s="1">
        <v>86</v>
      </c>
      <c r="C97" s="1" t="s">
        <v>267</v>
      </c>
      <c r="D97" s="4">
        <v>237.1</v>
      </c>
      <c r="E97" s="18">
        <v>121.2</v>
      </c>
      <c r="F97" s="4">
        <v>28731.1</v>
      </c>
      <c r="G97" s="4">
        <v>0</v>
      </c>
      <c r="H97" s="4">
        <v>0</v>
      </c>
      <c r="J97" s="4">
        <v>1723.9</v>
      </c>
    </row>
    <row r="98" spans="1:10" ht="15" customHeight="1">
      <c r="A98" s="1">
        <v>87</v>
      </c>
      <c r="C98" s="9" t="s">
        <v>472</v>
      </c>
      <c r="D98" s="12">
        <v>662.6</v>
      </c>
      <c r="E98" s="19">
        <v>80.93</v>
      </c>
      <c r="F98" s="12">
        <v>53622.5</v>
      </c>
      <c r="G98" s="12">
        <v>0</v>
      </c>
      <c r="H98" s="12">
        <v>0</v>
      </c>
      <c r="I98" s="114"/>
      <c r="J98" s="12">
        <v>3217.4</v>
      </c>
    </row>
    <row r="99" spans="1:10" ht="15" customHeight="1">
      <c r="A99" s="1">
        <v>88</v>
      </c>
      <c r="C99" s="14" t="s">
        <v>430</v>
      </c>
      <c r="D99" s="16">
        <v>5434.8</v>
      </c>
      <c r="E99" s="17">
        <v>114</v>
      </c>
      <c r="F99" s="16">
        <v>620876.1</v>
      </c>
      <c r="G99" s="16">
        <v>0</v>
      </c>
      <c r="H99" s="16">
        <v>0</v>
      </c>
      <c r="I99" s="115"/>
      <c r="J99" s="16">
        <v>37252.6</v>
      </c>
    </row>
    <row r="100" spans="1:10" ht="15" customHeight="1">
      <c r="A100" s="1">
        <v>89</v>
      </c>
      <c r="C100" s="7" t="s">
        <v>454</v>
      </c>
      <c r="D100" s="4">
        <v>112990.2</v>
      </c>
      <c r="E100" s="5">
        <v>78</v>
      </c>
      <c r="F100" s="4">
        <v>8797580.4</v>
      </c>
      <c r="G100" s="4">
        <v>0</v>
      </c>
      <c r="H100" s="4">
        <v>0</v>
      </c>
      <c r="J100" s="4">
        <v>527854.8</v>
      </c>
    </row>
    <row r="101" spans="1:3" ht="15" customHeight="1">
      <c r="A101" s="1">
        <v>90</v>
      </c>
      <c r="C101" s="7"/>
    </row>
    <row r="102" spans="1:10" ht="15" customHeight="1">
      <c r="A102" s="1">
        <v>91</v>
      </c>
      <c r="C102" s="2" t="s">
        <v>335</v>
      </c>
      <c r="D102" s="4">
        <v>286.8</v>
      </c>
      <c r="E102" s="5">
        <v>21</v>
      </c>
      <c r="F102" s="4">
        <v>6023.5</v>
      </c>
      <c r="G102" s="4">
        <v>0</v>
      </c>
      <c r="H102" s="4">
        <v>0</v>
      </c>
      <c r="J102" s="4">
        <v>361.4</v>
      </c>
    </row>
    <row r="103" spans="1:10" ht="15" customHeight="1">
      <c r="A103" s="1">
        <v>92</v>
      </c>
      <c r="C103" s="1" t="s">
        <v>613</v>
      </c>
      <c r="D103" s="4">
        <v>0.6</v>
      </c>
      <c r="E103" s="21">
        <v>166.667</v>
      </c>
      <c r="F103" s="4">
        <v>108000.2</v>
      </c>
      <c r="G103" s="4">
        <v>0</v>
      </c>
      <c r="H103" s="4">
        <v>0</v>
      </c>
      <c r="J103" s="4">
        <v>6480</v>
      </c>
    </row>
    <row r="104" spans="1:10" ht="15" customHeight="1">
      <c r="A104" s="1">
        <v>93</v>
      </c>
      <c r="C104" s="1" t="s">
        <v>101</v>
      </c>
      <c r="D104" s="4">
        <v>318.6</v>
      </c>
      <c r="E104" s="5">
        <v>21</v>
      </c>
      <c r="F104" s="4">
        <v>6690.9</v>
      </c>
      <c r="G104" s="4">
        <v>0</v>
      </c>
      <c r="H104" s="4">
        <v>0</v>
      </c>
      <c r="J104" s="4">
        <v>401.5</v>
      </c>
    </row>
    <row r="105" spans="1:10" ht="15" customHeight="1">
      <c r="A105" s="1">
        <v>94</v>
      </c>
      <c r="C105" s="1" t="s">
        <v>333</v>
      </c>
      <c r="D105" s="4">
        <v>755.7</v>
      </c>
      <c r="E105" s="5">
        <v>58</v>
      </c>
      <c r="F105" s="4">
        <v>43830.3</v>
      </c>
      <c r="G105" s="4">
        <v>0</v>
      </c>
      <c r="H105" s="4">
        <v>0</v>
      </c>
      <c r="J105" s="4">
        <v>2629.8</v>
      </c>
    </row>
    <row r="106" spans="1:10" ht="15" customHeight="1">
      <c r="A106" s="1">
        <v>95</v>
      </c>
      <c r="C106" s="1" t="s">
        <v>334</v>
      </c>
      <c r="D106" s="4">
        <v>794.9</v>
      </c>
      <c r="E106" s="5">
        <v>114</v>
      </c>
      <c r="F106" s="4">
        <v>90615.9</v>
      </c>
      <c r="G106" s="4">
        <v>0</v>
      </c>
      <c r="H106" s="4">
        <v>0</v>
      </c>
      <c r="J106" s="4">
        <v>5437</v>
      </c>
    </row>
    <row r="107" spans="1:10" ht="15" customHeight="1">
      <c r="A107" s="1">
        <v>96</v>
      </c>
      <c r="C107" s="1" t="s">
        <v>345</v>
      </c>
      <c r="D107" s="4">
        <v>1376.1</v>
      </c>
      <c r="E107" s="5">
        <v>20</v>
      </c>
      <c r="F107" s="4">
        <v>27521.6</v>
      </c>
      <c r="G107" s="4">
        <v>0</v>
      </c>
      <c r="H107" s="4">
        <v>0</v>
      </c>
      <c r="J107" s="4">
        <v>1651.3</v>
      </c>
    </row>
    <row r="108" spans="1:10" ht="15" customHeight="1">
      <c r="A108" s="1">
        <v>97</v>
      </c>
      <c r="C108" s="9" t="s">
        <v>346</v>
      </c>
      <c r="D108" s="4">
        <v>100</v>
      </c>
      <c r="E108" s="5">
        <v>47</v>
      </c>
      <c r="F108" s="4">
        <v>4698.4</v>
      </c>
      <c r="G108" s="4">
        <v>0</v>
      </c>
      <c r="H108" s="4">
        <v>0</v>
      </c>
      <c r="J108" s="4">
        <v>281.9</v>
      </c>
    </row>
    <row r="109" spans="1:10" ht="15" customHeight="1">
      <c r="A109" s="1">
        <v>98</v>
      </c>
      <c r="C109" s="25"/>
      <c r="D109" s="16">
        <v>3632.7</v>
      </c>
      <c r="E109" s="17">
        <v>79</v>
      </c>
      <c r="F109" s="16">
        <v>287380.7</v>
      </c>
      <c r="G109" s="16">
        <v>0</v>
      </c>
      <c r="H109" s="16">
        <v>0</v>
      </c>
      <c r="I109" s="115"/>
      <c r="J109" s="16">
        <v>17242.8</v>
      </c>
    </row>
    <row r="110" spans="1:10" ht="15" customHeight="1">
      <c r="A110" s="1">
        <v>99</v>
      </c>
      <c r="C110" s="20" t="s">
        <v>430</v>
      </c>
      <c r="D110" s="4">
        <v>116622.9</v>
      </c>
      <c r="E110" s="5">
        <v>78</v>
      </c>
      <c r="F110" s="4">
        <v>9084961.1</v>
      </c>
      <c r="G110" s="4">
        <v>0</v>
      </c>
      <c r="H110" s="4">
        <v>0</v>
      </c>
      <c r="J110" s="4">
        <v>545097.7</v>
      </c>
    </row>
    <row r="111" spans="1:3" ht="15" customHeight="1">
      <c r="A111" s="1">
        <v>100</v>
      </c>
      <c r="C111" s="20"/>
    </row>
    <row r="112" spans="1:3" ht="15" customHeight="1">
      <c r="A112" s="1">
        <v>101</v>
      </c>
      <c r="C112" s="29" t="s">
        <v>495</v>
      </c>
    </row>
    <row r="113" spans="1:3" ht="15" customHeight="1">
      <c r="A113" s="1">
        <v>102</v>
      </c>
      <c r="C113" s="1" t="s">
        <v>362</v>
      </c>
    </row>
    <row r="114" spans="1:3" ht="15" customHeight="1">
      <c r="A114" s="1">
        <v>103</v>
      </c>
      <c r="C114" s="9" t="s">
        <v>360</v>
      </c>
    </row>
    <row r="115" spans="1:3" ht="15" customHeight="1">
      <c r="A115" s="1">
        <v>104</v>
      </c>
      <c r="C115" s="7" t="s">
        <v>430</v>
      </c>
    </row>
    <row r="116" spans="1:3" ht="15" customHeight="1">
      <c r="A116" s="1">
        <v>105</v>
      </c>
      <c r="C116" s="2" t="s">
        <v>361</v>
      </c>
    </row>
    <row r="117" spans="1:3" ht="15" customHeight="1">
      <c r="A117" s="1">
        <v>106</v>
      </c>
      <c r="C117" s="1" t="s">
        <v>271</v>
      </c>
    </row>
    <row r="118" spans="1:3" ht="15" customHeight="1">
      <c r="A118" s="1">
        <v>107</v>
      </c>
      <c r="C118" s="1" t="s">
        <v>270</v>
      </c>
    </row>
    <row r="119" spans="1:3" ht="15" customHeight="1">
      <c r="A119" s="1">
        <v>108</v>
      </c>
      <c r="C119" s="1" t="s">
        <v>489</v>
      </c>
    </row>
    <row r="120" spans="1:3" ht="15" customHeight="1">
      <c r="A120" s="1">
        <v>109</v>
      </c>
      <c r="C120" s="1" t="s">
        <v>490</v>
      </c>
    </row>
    <row r="121" spans="1:3" ht="15" customHeight="1">
      <c r="A121" s="1">
        <v>110</v>
      </c>
      <c r="C121" s="9" t="s">
        <v>491</v>
      </c>
    </row>
    <row r="122" spans="1:3" ht="15" customHeight="1">
      <c r="A122" s="1">
        <v>111</v>
      </c>
      <c r="C122" s="14" t="s">
        <v>430</v>
      </c>
    </row>
    <row r="123" ht="15" customHeight="1">
      <c r="C123" s="28" t="s">
        <v>573</v>
      </c>
    </row>
    <row r="124" ht="15" customHeight="1"/>
    <row r="125" ht="15" customHeight="1"/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3"/>
  <sheetViews>
    <sheetView zoomScale="125" zoomScaleNormal="125" zoomScalePageLayoutView="0" workbookViewId="0" topLeftCell="A1">
      <pane ySplit="4840" topLeftCell="BM68" activePane="bottomLeft" state="split"/>
      <selection pane="topLeft" activeCell="I9" sqref="I9:I17"/>
      <selection pane="bottomLeft" activeCell="F78" sqref="F78"/>
    </sheetView>
  </sheetViews>
  <sheetFormatPr defaultColWidth="8.8515625" defaultRowHeight="12.75"/>
  <cols>
    <col min="1" max="1" width="28.140625" style="1" customWidth="1"/>
    <col min="2" max="2" width="15.7109375" style="4" customWidth="1"/>
    <col min="3" max="3" width="14.140625" style="5" customWidth="1"/>
    <col min="4" max="4" width="18.8515625" style="4" customWidth="1"/>
    <col min="5" max="5" width="14.00390625" style="4" customWidth="1"/>
    <col min="6" max="6" width="15.7109375" style="4" customWidth="1"/>
    <col min="7" max="7" width="11.421875" style="4" customWidth="1"/>
    <col min="9" max="9" width="14.421875" style="0" customWidth="1"/>
  </cols>
  <sheetData>
    <row r="1" ht="15">
      <c r="B1" s="48" t="s">
        <v>549</v>
      </c>
    </row>
    <row r="2" ht="12.75">
      <c r="A2" s="2" t="s">
        <v>508</v>
      </c>
    </row>
    <row r="3" ht="15" customHeight="1">
      <c r="A3" s="1" t="s">
        <v>380</v>
      </c>
    </row>
    <row r="4" spans="2:7" ht="15" customHeight="1">
      <c r="B4" s="49"/>
      <c r="C4" s="153"/>
      <c r="D4" s="49" t="s">
        <v>307</v>
      </c>
      <c r="E4" s="49" t="s">
        <v>310</v>
      </c>
      <c r="F4" s="49" t="s">
        <v>369</v>
      </c>
      <c r="G4" s="49" t="s">
        <v>503</v>
      </c>
    </row>
    <row r="5" spans="2:7" ht="15" customHeight="1">
      <c r="B5" s="49" t="s">
        <v>182</v>
      </c>
      <c r="C5" s="153"/>
      <c r="D5" s="49" t="s">
        <v>470</v>
      </c>
      <c r="E5" s="49" t="s">
        <v>309</v>
      </c>
      <c r="F5" s="49" t="s">
        <v>368</v>
      </c>
      <c r="G5" s="49"/>
    </row>
    <row r="6" spans="2:7" ht="15" customHeight="1">
      <c r="B6" s="49" t="s">
        <v>564</v>
      </c>
      <c r="C6" s="153" t="s">
        <v>590</v>
      </c>
      <c r="D6" s="49" t="s">
        <v>555</v>
      </c>
      <c r="E6" s="49" t="s">
        <v>269</v>
      </c>
      <c r="F6" s="49" t="s">
        <v>502</v>
      </c>
      <c r="G6" s="49" t="s">
        <v>375</v>
      </c>
    </row>
    <row r="7" spans="2:7" ht="15" customHeight="1">
      <c r="B7" s="49" t="s">
        <v>464</v>
      </c>
      <c r="C7" s="153" t="s">
        <v>339</v>
      </c>
      <c r="D7" s="49" t="s">
        <v>598</v>
      </c>
      <c r="E7" s="49" t="s">
        <v>478</v>
      </c>
      <c r="F7" s="49" t="s">
        <v>478</v>
      </c>
      <c r="G7" s="49" t="s">
        <v>478</v>
      </c>
    </row>
    <row r="8" spans="2:7" ht="15" customHeight="1">
      <c r="B8" s="8" t="s">
        <v>348</v>
      </c>
      <c r="C8" s="6" t="s">
        <v>349</v>
      </c>
      <c r="D8" s="8" t="s">
        <v>718</v>
      </c>
      <c r="E8" s="8" t="s">
        <v>719</v>
      </c>
      <c r="F8" s="8" t="s">
        <v>720</v>
      </c>
      <c r="G8" s="8" t="s">
        <v>448</v>
      </c>
    </row>
    <row r="9" spans="1:7" ht="15" customHeight="1">
      <c r="A9" s="2" t="s">
        <v>289</v>
      </c>
      <c r="B9" s="5"/>
      <c r="D9" s="5"/>
      <c r="E9" s="5"/>
      <c r="F9" s="5"/>
      <c r="G9" s="5"/>
    </row>
    <row r="10" spans="1:7" ht="15" customHeight="1">
      <c r="A10" s="1" t="s">
        <v>109</v>
      </c>
      <c r="B10" s="153" t="s">
        <v>246</v>
      </c>
      <c r="C10" s="153" t="s">
        <v>246</v>
      </c>
      <c r="D10" s="153" t="s">
        <v>246</v>
      </c>
      <c r="E10" s="153" t="s">
        <v>246</v>
      </c>
      <c r="F10" s="153" t="s">
        <v>246</v>
      </c>
      <c r="G10" s="153" t="s">
        <v>246</v>
      </c>
    </row>
    <row r="11" spans="1:7" ht="15" customHeight="1">
      <c r="A11" s="1" t="s">
        <v>437</v>
      </c>
      <c r="B11" s="5">
        <v>126</v>
      </c>
      <c r="C11" s="5">
        <v>521570</v>
      </c>
      <c r="D11" s="5">
        <v>16</v>
      </c>
      <c r="E11" s="5">
        <v>8345120</v>
      </c>
      <c r="F11" s="5">
        <v>500707</v>
      </c>
      <c r="G11" s="5">
        <v>3974</v>
      </c>
    </row>
    <row r="12" spans="1:7" ht="15" customHeight="1">
      <c r="A12" s="1" t="s">
        <v>438</v>
      </c>
      <c r="B12" s="5">
        <v>849</v>
      </c>
      <c r="C12" s="5">
        <v>2752341</v>
      </c>
      <c r="D12" s="5">
        <v>26</v>
      </c>
      <c r="E12" s="5">
        <v>71560866</v>
      </c>
      <c r="F12" s="5">
        <v>4293651</v>
      </c>
      <c r="G12" s="5">
        <v>5057</v>
      </c>
    </row>
    <row r="13" spans="1:7" ht="15" customHeight="1">
      <c r="A13" s="1" t="s">
        <v>247</v>
      </c>
      <c r="B13" s="5">
        <v>52</v>
      </c>
      <c r="C13" s="5">
        <v>391427</v>
      </c>
      <c r="D13" s="5">
        <v>18</v>
      </c>
      <c r="E13" s="5">
        <v>7045686</v>
      </c>
      <c r="F13" s="5">
        <v>422741</v>
      </c>
      <c r="G13" s="5">
        <v>8130</v>
      </c>
    </row>
    <row r="14" spans="1:7" ht="15" customHeight="1">
      <c r="A14" s="1" t="s">
        <v>439</v>
      </c>
      <c r="B14" s="5">
        <v>684</v>
      </c>
      <c r="C14" s="5">
        <v>880994</v>
      </c>
      <c r="D14" s="5">
        <v>48</v>
      </c>
      <c r="E14" s="5">
        <v>42287712</v>
      </c>
      <c r="F14" s="5">
        <v>2537264</v>
      </c>
      <c r="G14" s="5">
        <v>3709</v>
      </c>
    </row>
    <row r="15" spans="1:7" ht="15" customHeight="1">
      <c r="A15" s="9" t="s">
        <v>144</v>
      </c>
      <c r="B15" s="10">
        <v>841</v>
      </c>
      <c r="C15" s="10">
        <v>1344911</v>
      </c>
      <c r="D15" s="10">
        <v>62</v>
      </c>
      <c r="E15" s="10">
        <v>83198952</v>
      </c>
      <c r="F15" s="10">
        <v>4991938</v>
      </c>
      <c r="G15" s="10">
        <v>5936</v>
      </c>
    </row>
    <row r="16" spans="1:7" ht="15" customHeight="1">
      <c r="A16" s="7" t="s">
        <v>430</v>
      </c>
      <c r="B16" s="5">
        <v>2552</v>
      </c>
      <c r="C16" s="5">
        <v>5891243</v>
      </c>
      <c r="D16" s="5">
        <v>36</v>
      </c>
      <c r="E16" s="5">
        <v>212438336</v>
      </c>
      <c r="F16" s="5">
        <v>12746301</v>
      </c>
      <c r="G16" s="5">
        <v>4995</v>
      </c>
    </row>
    <row r="17" spans="1:7" ht="15" customHeight="1">
      <c r="A17" s="2" t="s">
        <v>151</v>
      </c>
      <c r="B17" s="5"/>
      <c r="D17" s="5"/>
      <c r="E17" s="5"/>
      <c r="F17" s="5"/>
      <c r="G17" s="5"/>
    </row>
    <row r="18" spans="1:7" ht="15" customHeight="1">
      <c r="A18" s="1" t="s">
        <v>152</v>
      </c>
      <c r="B18" s="5">
        <v>86</v>
      </c>
      <c r="C18" s="5">
        <v>504611</v>
      </c>
      <c r="D18" s="5">
        <v>37</v>
      </c>
      <c r="E18" s="5">
        <v>18670607</v>
      </c>
      <c r="F18" s="5">
        <v>1120237</v>
      </c>
      <c r="G18" s="5">
        <v>13026</v>
      </c>
    </row>
    <row r="19" spans="1:7" ht="15" customHeight="1">
      <c r="A19" s="1" t="s">
        <v>113</v>
      </c>
      <c r="B19" s="5">
        <v>488</v>
      </c>
      <c r="C19" s="5">
        <v>570326</v>
      </c>
      <c r="D19" s="5">
        <v>74</v>
      </c>
      <c r="E19" s="5">
        <v>42204124</v>
      </c>
      <c r="F19" s="5">
        <v>2532248</v>
      </c>
      <c r="G19" s="5">
        <v>5189</v>
      </c>
    </row>
    <row r="20" spans="1:7" ht="15" customHeight="1">
      <c r="A20" s="1" t="s">
        <v>225</v>
      </c>
      <c r="B20" s="5">
        <v>221</v>
      </c>
      <c r="C20" s="5">
        <v>877812</v>
      </c>
      <c r="D20" s="5">
        <v>27</v>
      </c>
      <c r="E20" s="5">
        <v>23700924</v>
      </c>
      <c r="F20" s="5">
        <v>1422055</v>
      </c>
      <c r="G20" s="5">
        <v>6435</v>
      </c>
    </row>
    <row r="21" spans="1:7" ht="15" customHeight="1">
      <c r="A21" s="1" t="s">
        <v>459</v>
      </c>
      <c r="B21" s="5">
        <v>41</v>
      </c>
      <c r="C21" s="5">
        <v>7029189</v>
      </c>
      <c r="D21" s="5">
        <v>15</v>
      </c>
      <c r="E21" s="5">
        <v>105437835</v>
      </c>
      <c r="F21" s="5">
        <v>6326270</v>
      </c>
      <c r="G21" s="5">
        <v>154299</v>
      </c>
    </row>
    <row r="22" spans="1:7" ht="15" customHeight="1">
      <c r="A22" s="1" t="s">
        <v>460</v>
      </c>
      <c r="B22" s="5">
        <v>1050</v>
      </c>
      <c r="C22" s="5">
        <v>2719832</v>
      </c>
      <c r="D22" s="5">
        <v>50</v>
      </c>
      <c r="E22" s="5">
        <v>135991600</v>
      </c>
      <c r="F22" s="5">
        <v>8159496</v>
      </c>
      <c r="G22" s="5">
        <v>7771</v>
      </c>
    </row>
    <row r="23" spans="1:7" ht="15" customHeight="1">
      <c r="A23" s="9" t="s">
        <v>461</v>
      </c>
      <c r="B23" s="10">
        <v>471</v>
      </c>
      <c r="C23" s="10">
        <v>1778966</v>
      </c>
      <c r="D23" s="10">
        <v>33</v>
      </c>
      <c r="E23" s="10">
        <v>58705878</v>
      </c>
      <c r="F23" s="10">
        <v>3522352</v>
      </c>
      <c r="G23" s="10">
        <v>7478</v>
      </c>
    </row>
    <row r="24" spans="1:7" ht="15" customHeight="1">
      <c r="A24" s="7" t="s">
        <v>430</v>
      </c>
      <c r="B24" s="5">
        <v>2357</v>
      </c>
      <c r="C24" s="5">
        <v>13480736</v>
      </c>
      <c r="D24" s="5">
        <v>29</v>
      </c>
      <c r="E24" s="5">
        <v>384710968</v>
      </c>
      <c r="F24" s="5">
        <v>23082658</v>
      </c>
      <c r="G24" s="5">
        <v>9793</v>
      </c>
    </row>
    <row r="25" spans="1:7" ht="15" customHeight="1">
      <c r="A25" s="2" t="s">
        <v>154</v>
      </c>
      <c r="B25" s="5"/>
      <c r="D25" s="5"/>
      <c r="E25" s="5"/>
      <c r="F25" s="5"/>
      <c r="G25" s="5"/>
    </row>
    <row r="26" spans="1:7" ht="15" customHeight="1">
      <c r="A26" s="1" t="s">
        <v>231</v>
      </c>
      <c r="B26" s="5">
        <v>701</v>
      </c>
      <c r="C26" s="5">
        <v>840166</v>
      </c>
      <c r="D26" s="5">
        <v>61</v>
      </c>
      <c r="E26" s="5">
        <v>51250126</v>
      </c>
      <c r="F26" s="5">
        <v>3075007</v>
      </c>
      <c r="G26" s="5">
        <v>4387</v>
      </c>
    </row>
    <row r="27" spans="1:7" ht="15" customHeight="1">
      <c r="A27" s="1" t="s">
        <v>701</v>
      </c>
      <c r="B27" s="5">
        <v>845</v>
      </c>
      <c r="C27" s="5">
        <v>662569</v>
      </c>
      <c r="D27" s="5">
        <v>80</v>
      </c>
      <c r="E27" s="5">
        <v>53005520</v>
      </c>
      <c r="F27" s="5">
        <v>3180332</v>
      </c>
      <c r="G27" s="5">
        <v>3764</v>
      </c>
    </row>
    <row r="28" spans="1:7" ht="15" customHeight="1">
      <c r="A28" s="1" t="s">
        <v>395</v>
      </c>
      <c r="B28" s="5">
        <v>352</v>
      </c>
      <c r="C28" s="5">
        <v>1659243</v>
      </c>
      <c r="D28" s="5">
        <v>19</v>
      </c>
      <c r="E28" s="5">
        <v>31525617</v>
      </c>
      <c r="F28" s="5">
        <v>1891537</v>
      </c>
      <c r="G28" s="5">
        <v>5374</v>
      </c>
    </row>
    <row r="29" spans="1:7" ht="15" customHeight="1">
      <c r="A29" s="1" t="s">
        <v>396</v>
      </c>
      <c r="B29" s="5">
        <v>1585</v>
      </c>
      <c r="C29" s="5">
        <v>909920</v>
      </c>
      <c r="D29" s="5">
        <v>171</v>
      </c>
      <c r="E29" s="5">
        <v>155596320</v>
      </c>
      <c r="F29" s="5">
        <v>9335780</v>
      </c>
      <c r="G29" s="5">
        <v>5890</v>
      </c>
    </row>
    <row r="30" spans="1:7" ht="15" customHeight="1">
      <c r="A30" s="1" t="s">
        <v>397</v>
      </c>
      <c r="B30" s="5">
        <v>525</v>
      </c>
      <c r="C30" s="5">
        <v>926236</v>
      </c>
      <c r="D30" s="5">
        <v>49</v>
      </c>
      <c r="E30" s="5">
        <v>45385564</v>
      </c>
      <c r="F30" s="5">
        <v>2723134</v>
      </c>
      <c r="G30" s="5">
        <v>5187</v>
      </c>
    </row>
    <row r="31" spans="1:7" ht="15" customHeight="1">
      <c r="A31" s="1" t="s">
        <v>398</v>
      </c>
      <c r="B31" s="5">
        <v>1386</v>
      </c>
      <c r="C31" s="5">
        <v>1487456</v>
      </c>
      <c r="D31" s="5">
        <v>68</v>
      </c>
      <c r="E31" s="5">
        <v>101147008</v>
      </c>
      <c r="F31" s="5">
        <v>6068821</v>
      </c>
      <c r="G31" s="5">
        <v>4379</v>
      </c>
    </row>
    <row r="32" spans="1:7" ht="15" customHeight="1">
      <c r="A32" s="1" t="s">
        <v>399</v>
      </c>
      <c r="B32" s="5">
        <v>701</v>
      </c>
      <c r="C32" s="5">
        <v>823547</v>
      </c>
      <c r="D32" s="5">
        <v>50</v>
      </c>
      <c r="E32" s="5">
        <v>41177350</v>
      </c>
      <c r="F32" s="5">
        <v>2470641</v>
      </c>
      <c r="G32" s="5">
        <v>3524</v>
      </c>
    </row>
    <row r="33" spans="1:7" ht="15" customHeight="1">
      <c r="A33" s="9" t="s">
        <v>400</v>
      </c>
      <c r="B33" s="10">
        <v>353</v>
      </c>
      <c r="C33" s="10">
        <v>478561</v>
      </c>
      <c r="D33" s="10">
        <v>44</v>
      </c>
      <c r="E33" s="10">
        <v>21056684</v>
      </c>
      <c r="F33" s="10">
        <v>1263401</v>
      </c>
      <c r="G33" s="10">
        <v>3579</v>
      </c>
    </row>
    <row r="34" spans="1:7" ht="15" customHeight="1">
      <c r="A34" s="7" t="s">
        <v>430</v>
      </c>
      <c r="B34" s="5">
        <v>6448</v>
      </c>
      <c r="C34" s="5">
        <v>7787698</v>
      </c>
      <c r="D34" s="5">
        <v>64</v>
      </c>
      <c r="E34" s="5">
        <v>500144189</v>
      </c>
      <c r="F34" s="5">
        <v>30008653</v>
      </c>
      <c r="G34" s="5">
        <v>4654</v>
      </c>
    </row>
    <row r="35" spans="1:7" ht="15" customHeight="1">
      <c r="A35" s="2" t="s">
        <v>401</v>
      </c>
      <c r="B35" s="5"/>
      <c r="D35" s="5"/>
      <c r="E35" s="5"/>
      <c r="F35" s="5"/>
      <c r="G35" s="5"/>
    </row>
    <row r="36" spans="1:7" ht="15" customHeight="1">
      <c r="A36" s="1" t="s">
        <v>390</v>
      </c>
      <c r="B36" s="5">
        <v>1132</v>
      </c>
      <c r="C36" s="5">
        <v>1215563</v>
      </c>
      <c r="D36" s="5">
        <v>115</v>
      </c>
      <c r="E36" s="5">
        <v>139789745</v>
      </c>
      <c r="F36" s="5">
        <v>8387385</v>
      </c>
      <c r="G36" s="5">
        <v>7409</v>
      </c>
    </row>
    <row r="37" spans="1:7" ht="15" customHeight="1">
      <c r="A37" s="1" t="s">
        <v>232</v>
      </c>
      <c r="B37" s="5">
        <v>1769</v>
      </c>
      <c r="C37" s="5">
        <v>933839</v>
      </c>
      <c r="D37" s="5">
        <v>157</v>
      </c>
      <c r="E37" s="5">
        <v>146612723</v>
      </c>
      <c r="F37" s="5">
        <v>8796763</v>
      </c>
      <c r="G37" s="5">
        <v>4967</v>
      </c>
    </row>
    <row r="38" spans="1:7" ht="15" customHeight="1">
      <c r="A38" s="1" t="s">
        <v>157</v>
      </c>
      <c r="B38" s="5">
        <v>1763</v>
      </c>
      <c r="C38" s="5">
        <v>1099631</v>
      </c>
      <c r="D38" s="5">
        <v>122</v>
      </c>
      <c r="E38" s="5">
        <v>134154982</v>
      </c>
      <c r="F38" s="5">
        <v>8049299</v>
      </c>
      <c r="G38" s="5">
        <v>4566</v>
      </c>
    </row>
    <row r="39" spans="1:7" ht="15" customHeight="1">
      <c r="A39" s="1" t="s">
        <v>233</v>
      </c>
      <c r="B39" s="5">
        <v>882</v>
      </c>
      <c r="C39" s="5">
        <v>965024</v>
      </c>
      <c r="D39" s="5">
        <v>94</v>
      </c>
      <c r="E39" s="5">
        <v>90712256</v>
      </c>
      <c r="F39" s="5">
        <v>5442736</v>
      </c>
      <c r="G39" s="5">
        <v>6171</v>
      </c>
    </row>
    <row r="40" spans="1:7" ht="15" customHeight="1">
      <c r="A40" s="1" t="s">
        <v>410</v>
      </c>
      <c r="B40" s="5">
        <v>1415</v>
      </c>
      <c r="C40" s="5">
        <v>947675</v>
      </c>
      <c r="D40" s="5">
        <v>110</v>
      </c>
      <c r="E40" s="5">
        <v>104244250</v>
      </c>
      <c r="F40" s="5">
        <v>6254655</v>
      </c>
      <c r="G40" s="5">
        <v>4417</v>
      </c>
    </row>
    <row r="41" spans="1:7" ht="15" customHeight="1">
      <c r="A41" s="1" t="s">
        <v>680</v>
      </c>
      <c r="B41" s="5">
        <v>1405</v>
      </c>
      <c r="C41" s="5">
        <v>1845742</v>
      </c>
      <c r="D41" s="5">
        <v>92</v>
      </c>
      <c r="E41" s="5">
        <v>169808264</v>
      </c>
      <c r="F41" s="5">
        <v>10188497</v>
      </c>
      <c r="G41" s="5">
        <v>7252</v>
      </c>
    </row>
    <row r="42" spans="1:7" ht="15" customHeight="1">
      <c r="A42" s="1" t="s">
        <v>411</v>
      </c>
      <c r="B42" s="5">
        <v>681</v>
      </c>
      <c r="C42" s="5">
        <v>1023771</v>
      </c>
      <c r="D42" s="5">
        <v>73</v>
      </c>
      <c r="E42" s="5">
        <v>74735283</v>
      </c>
      <c r="F42" s="5">
        <v>4484117</v>
      </c>
      <c r="G42" s="5">
        <v>6585</v>
      </c>
    </row>
    <row r="43" spans="1:7" ht="15" customHeight="1">
      <c r="A43" s="1" t="s">
        <v>412</v>
      </c>
      <c r="B43" s="5">
        <v>1826</v>
      </c>
      <c r="C43" s="5">
        <v>1557009</v>
      </c>
      <c r="D43" s="5">
        <v>119</v>
      </c>
      <c r="E43" s="5">
        <v>185284071</v>
      </c>
      <c r="F43" s="5">
        <v>11117045</v>
      </c>
      <c r="G43" s="5">
        <v>6088</v>
      </c>
    </row>
    <row r="44" spans="1:7" ht="15" customHeight="1">
      <c r="A44" s="9" t="s">
        <v>540</v>
      </c>
      <c r="B44" s="10">
        <v>1733</v>
      </c>
      <c r="C44" s="10">
        <v>917613</v>
      </c>
      <c r="D44" s="10">
        <v>123</v>
      </c>
      <c r="E44" s="10">
        <v>112866399</v>
      </c>
      <c r="F44" s="10">
        <v>6771984</v>
      </c>
      <c r="G44" s="10">
        <v>3908</v>
      </c>
    </row>
    <row r="45" spans="1:7" ht="15" customHeight="1">
      <c r="A45" s="7" t="s">
        <v>430</v>
      </c>
      <c r="B45" s="5">
        <v>12607</v>
      </c>
      <c r="C45" s="5">
        <v>10505867</v>
      </c>
      <c r="D45" s="5">
        <v>110</v>
      </c>
      <c r="E45" s="5">
        <v>1158207973</v>
      </c>
      <c r="F45" s="5">
        <v>69492481</v>
      </c>
      <c r="G45" s="5">
        <v>5512</v>
      </c>
    </row>
    <row r="46" spans="1:7" ht="15" customHeight="1">
      <c r="A46" s="2" t="s">
        <v>391</v>
      </c>
      <c r="B46" s="5"/>
      <c r="D46" s="5"/>
      <c r="E46" s="5"/>
      <c r="F46" s="5"/>
      <c r="G46" s="5"/>
    </row>
    <row r="47" spans="1:7" ht="15" customHeight="1">
      <c r="A47" s="1" t="s">
        <v>392</v>
      </c>
      <c r="B47" s="5">
        <v>2264</v>
      </c>
      <c r="C47" s="5">
        <v>1164367</v>
      </c>
      <c r="D47" s="5">
        <v>159</v>
      </c>
      <c r="E47" s="5">
        <v>185134353</v>
      </c>
      <c r="F47" s="5">
        <v>11108061</v>
      </c>
      <c r="G47" s="5">
        <v>4906</v>
      </c>
    </row>
    <row r="48" spans="1:7" ht="15" customHeight="1">
      <c r="A48" s="1" t="s">
        <v>393</v>
      </c>
      <c r="B48" s="5">
        <v>1729</v>
      </c>
      <c r="C48" s="5">
        <v>1172951</v>
      </c>
      <c r="D48" s="5">
        <v>139</v>
      </c>
      <c r="E48" s="5">
        <v>163040189</v>
      </c>
      <c r="F48" s="5">
        <v>9782410</v>
      </c>
      <c r="G48" s="5">
        <v>5658</v>
      </c>
    </row>
    <row r="49" spans="1:7" ht="15" customHeight="1">
      <c r="A49" s="9" t="s">
        <v>527</v>
      </c>
      <c r="B49" s="10">
        <v>1259</v>
      </c>
      <c r="C49" s="10">
        <v>921781</v>
      </c>
      <c r="D49" s="10">
        <v>101</v>
      </c>
      <c r="E49" s="10">
        <v>93099881</v>
      </c>
      <c r="F49" s="10">
        <v>5585993</v>
      </c>
      <c r="G49" s="10">
        <v>4437</v>
      </c>
    </row>
    <row r="50" spans="1:7" ht="15" customHeight="1">
      <c r="A50" s="7" t="s">
        <v>430</v>
      </c>
      <c r="B50" s="5">
        <v>5252</v>
      </c>
      <c r="C50" s="5">
        <v>3259099</v>
      </c>
      <c r="D50" s="5">
        <v>135</v>
      </c>
      <c r="E50" s="5">
        <v>441274423</v>
      </c>
      <c r="F50" s="5">
        <v>26476464</v>
      </c>
      <c r="G50" s="5">
        <v>5041</v>
      </c>
    </row>
    <row r="51" spans="1:7" ht="15" customHeight="1">
      <c r="A51" s="2" t="s">
        <v>528</v>
      </c>
      <c r="B51" s="5"/>
      <c r="D51" s="5"/>
      <c r="E51" s="5"/>
      <c r="F51" s="5"/>
      <c r="G51" s="5"/>
    </row>
    <row r="52" spans="1:7" ht="15" customHeight="1">
      <c r="A52" s="1" t="s">
        <v>529</v>
      </c>
      <c r="B52" s="5">
        <v>366</v>
      </c>
      <c r="C52" s="5">
        <v>903294</v>
      </c>
      <c r="D52" s="4">
        <v>75</v>
      </c>
      <c r="E52" s="5">
        <v>67747050</v>
      </c>
      <c r="F52" s="5">
        <v>4064823</v>
      </c>
      <c r="G52" s="5">
        <v>11106</v>
      </c>
    </row>
    <row r="53" spans="1:7" ht="15" customHeight="1">
      <c r="A53" s="1" t="s">
        <v>530</v>
      </c>
      <c r="B53" s="5">
        <v>487</v>
      </c>
      <c r="C53" s="5">
        <v>1549527</v>
      </c>
      <c r="D53" s="4">
        <v>47.5</v>
      </c>
      <c r="E53" s="5">
        <v>73602533</v>
      </c>
      <c r="F53" s="5">
        <v>4416151</v>
      </c>
      <c r="G53" s="5">
        <v>9068</v>
      </c>
    </row>
    <row r="54" spans="1:7" ht="15" customHeight="1">
      <c r="A54" s="9" t="s">
        <v>456</v>
      </c>
      <c r="B54" s="10">
        <v>331</v>
      </c>
      <c r="C54" s="10">
        <v>1015872</v>
      </c>
      <c r="D54" s="12">
        <v>34</v>
      </c>
      <c r="E54" s="10">
        <v>34539648</v>
      </c>
      <c r="F54" s="10">
        <v>2072379</v>
      </c>
      <c r="G54" s="10">
        <v>6261</v>
      </c>
    </row>
    <row r="55" spans="1:7" ht="15" customHeight="1">
      <c r="A55" s="7" t="s">
        <v>430</v>
      </c>
      <c r="B55" s="5">
        <v>1184</v>
      </c>
      <c r="C55" s="5">
        <v>3468693</v>
      </c>
      <c r="D55" s="5">
        <v>51</v>
      </c>
      <c r="E55" s="5">
        <v>175889231</v>
      </c>
      <c r="F55" s="5">
        <v>10553353</v>
      </c>
      <c r="G55" s="5">
        <v>8913</v>
      </c>
    </row>
    <row r="56" spans="1:7" ht="15" customHeight="1">
      <c r="A56" s="2" t="s">
        <v>379</v>
      </c>
      <c r="B56" s="5"/>
      <c r="D56" s="5"/>
      <c r="E56" s="5"/>
      <c r="F56" s="5"/>
      <c r="G56" s="5"/>
    </row>
    <row r="57" spans="1:7" ht="15" customHeight="1">
      <c r="A57" s="1" t="s">
        <v>457</v>
      </c>
      <c r="B57" s="5">
        <v>927</v>
      </c>
      <c r="C57" s="5">
        <v>1096872</v>
      </c>
      <c r="D57" s="5">
        <v>66</v>
      </c>
      <c r="E57" s="5">
        <v>72393552</v>
      </c>
      <c r="F57" s="5">
        <v>4343613</v>
      </c>
      <c r="G57" s="5">
        <v>4686</v>
      </c>
    </row>
    <row r="58" spans="1:7" ht="15" customHeight="1">
      <c r="A58" s="1" t="s">
        <v>458</v>
      </c>
      <c r="B58" s="5">
        <v>799</v>
      </c>
      <c r="C58" s="5">
        <v>1300480</v>
      </c>
      <c r="D58" s="5">
        <v>56</v>
      </c>
      <c r="E58" s="5">
        <v>72826880</v>
      </c>
      <c r="F58" s="5">
        <v>4369613</v>
      </c>
      <c r="G58" s="5">
        <v>5469</v>
      </c>
    </row>
    <row r="59" spans="1:7" ht="15" customHeight="1">
      <c r="A59" s="1" t="s">
        <v>584</v>
      </c>
      <c r="B59" s="5">
        <v>679</v>
      </c>
      <c r="C59" s="5">
        <v>785503</v>
      </c>
      <c r="D59" s="5">
        <v>65</v>
      </c>
      <c r="E59" s="5">
        <v>51057695</v>
      </c>
      <c r="F59" s="5">
        <v>3063461</v>
      </c>
      <c r="G59" s="5">
        <v>4512</v>
      </c>
    </row>
    <row r="60" spans="1:7" ht="15" customHeight="1">
      <c r="A60" s="1" t="s">
        <v>585</v>
      </c>
      <c r="B60" s="5">
        <v>1191</v>
      </c>
      <c r="C60" s="5">
        <v>1137347</v>
      </c>
      <c r="D60" s="5">
        <v>83</v>
      </c>
      <c r="E60" s="5">
        <v>94399801</v>
      </c>
      <c r="F60" s="5">
        <v>5663988</v>
      </c>
      <c r="G60" s="5">
        <v>4756</v>
      </c>
    </row>
    <row r="61" spans="1:7" ht="15" customHeight="1">
      <c r="A61" s="1" t="s">
        <v>586</v>
      </c>
      <c r="B61" s="5">
        <v>800</v>
      </c>
      <c r="C61" s="5">
        <v>3160408</v>
      </c>
      <c r="D61" s="5">
        <v>34</v>
      </c>
      <c r="E61" s="5">
        <v>107453872</v>
      </c>
      <c r="F61" s="5">
        <v>6447231</v>
      </c>
      <c r="G61" s="5">
        <v>8059</v>
      </c>
    </row>
    <row r="62" spans="1:7" ht="15" customHeight="1">
      <c r="A62" s="9" t="s">
        <v>587</v>
      </c>
      <c r="B62" s="10">
        <v>821</v>
      </c>
      <c r="C62" s="10">
        <v>1267296</v>
      </c>
      <c r="D62" s="10">
        <v>63</v>
      </c>
      <c r="E62" s="10">
        <v>79839648</v>
      </c>
      <c r="F62" s="10">
        <v>4790378</v>
      </c>
      <c r="G62" s="10">
        <v>5835</v>
      </c>
    </row>
    <row r="63" spans="1:7" ht="15" customHeight="1">
      <c r="A63" s="7" t="s">
        <v>430</v>
      </c>
      <c r="B63" s="5">
        <v>5217</v>
      </c>
      <c r="C63" s="5">
        <v>8747906</v>
      </c>
      <c r="D63" s="5">
        <v>55</v>
      </c>
      <c r="E63" s="5">
        <v>477971448</v>
      </c>
      <c r="F63" s="5">
        <v>28678284</v>
      </c>
      <c r="G63" s="5">
        <v>5497</v>
      </c>
    </row>
    <row r="64" spans="1:7" ht="15" customHeight="1">
      <c r="A64" s="2" t="s">
        <v>205</v>
      </c>
      <c r="B64" s="5"/>
      <c r="D64" s="5"/>
      <c r="E64" s="5"/>
      <c r="F64" s="5"/>
      <c r="G64" s="5"/>
    </row>
    <row r="65" spans="1:7" ht="15" customHeight="1">
      <c r="A65" s="1" t="s">
        <v>646</v>
      </c>
      <c r="B65" s="5">
        <v>1454</v>
      </c>
      <c r="C65" s="5">
        <v>2318139</v>
      </c>
      <c r="D65" s="5">
        <v>74</v>
      </c>
      <c r="E65" s="5">
        <v>171542286</v>
      </c>
      <c r="F65" s="5">
        <v>10292537</v>
      </c>
      <c r="G65" s="5">
        <v>7079</v>
      </c>
    </row>
    <row r="66" spans="1:7" ht="15" customHeight="1">
      <c r="A66" s="1" t="s">
        <v>647</v>
      </c>
      <c r="B66" s="5">
        <v>1252</v>
      </c>
      <c r="C66" s="5">
        <v>1645338</v>
      </c>
      <c r="D66" s="5">
        <v>128</v>
      </c>
      <c r="E66" s="5">
        <v>210603264</v>
      </c>
      <c r="F66" s="5">
        <v>12636196</v>
      </c>
      <c r="G66" s="5">
        <v>10093</v>
      </c>
    </row>
    <row r="67" spans="1:7" ht="15" customHeight="1">
      <c r="A67" s="9" t="s">
        <v>648</v>
      </c>
      <c r="B67" s="10">
        <v>1499</v>
      </c>
      <c r="C67" s="10">
        <v>1399366</v>
      </c>
      <c r="D67" s="10">
        <v>183</v>
      </c>
      <c r="E67" s="10">
        <v>256083978</v>
      </c>
      <c r="F67" s="10">
        <v>15365039</v>
      </c>
      <c r="G67" s="10">
        <v>10250</v>
      </c>
    </row>
    <row r="68" spans="1:7" ht="15" customHeight="1">
      <c r="A68" s="7" t="s">
        <v>430</v>
      </c>
      <c r="B68" s="5">
        <v>4205</v>
      </c>
      <c r="C68" s="5">
        <v>5362843</v>
      </c>
      <c r="D68" s="5">
        <v>119</v>
      </c>
      <c r="E68" s="5">
        <v>638229528</v>
      </c>
      <c r="F68" s="5">
        <v>38293772</v>
      </c>
      <c r="G68" s="5">
        <v>9107</v>
      </c>
    </row>
    <row r="69" spans="1:7" ht="15" customHeight="1">
      <c r="A69" s="2" t="s">
        <v>644</v>
      </c>
      <c r="B69" s="5"/>
      <c r="D69" s="5"/>
      <c r="E69" s="5"/>
      <c r="F69" s="5"/>
      <c r="G69" s="5"/>
    </row>
    <row r="70" spans="1:7" ht="15" customHeight="1">
      <c r="A70" s="1" t="s">
        <v>649</v>
      </c>
      <c r="B70" s="5">
        <v>52</v>
      </c>
      <c r="C70" s="5">
        <v>231120</v>
      </c>
      <c r="D70" s="5">
        <v>36</v>
      </c>
      <c r="E70" s="5">
        <v>8320320</v>
      </c>
      <c r="F70" s="5">
        <v>499219</v>
      </c>
      <c r="G70" s="5">
        <v>9600</v>
      </c>
    </row>
    <row r="71" spans="1:7" ht="15" customHeight="1">
      <c r="A71" s="1" t="s">
        <v>650</v>
      </c>
      <c r="B71" s="5">
        <v>1182</v>
      </c>
      <c r="C71" s="5">
        <v>1275861</v>
      </c>
      <c r="D71" s="5">
        <v>150</v>
      </c>
      <c r="E71" s="5">
        <v>191379150</v>
      </c>
      <c r="F71" s="5">
        <v>11482749</v>
      </c>
      <c r="G71" s="5">
        <v>9715</v>
      </c>
    </row>
    <row r="72" spans="1:7" ht="15" customHeight="1">
      <c r="A72" s="1" t="s">
        <v>664</v>
      </c>
      <c r="B72" s="5">
        <v>3715</v>
      </c>
      <c r="C72" s="5">
        <v>1673953</v>
      </c>
      <c r="D72" s="5">
        <v>84</v>
      </c>
      <c r="E72" s="5">
        <v>140612052</v>
      </c>
      <c r="F72" s="5">
        <v>8436723</v>
      </c>
      <c r="G72" s="5">
        <v>2271</v>
      </c>
    </row>
    <row r="73" spans="1:7" ht="15" customHeight="1">
      <c r="A73" s="1" t="s">
        <v>729</v>
      </c>
      <c r="B73" s="5">
        <v>2607</v>
      </c>
      <c r="C73" s="5">
        <v>1926965</v>
      </c>
      <c r="D73" s="5">
        <v>158</v>
      </c>
      <c r="E73" s="5">
        <v>304460470</v>
      </c>
      <c r="F73" s="5">
        <v>18267629</v>
      </c>
      <c r="G73" s="5">
        <v>7007</v>
      </c>
    </row>
    <row r="74" spans="1:7" ht="15" customHeight="1">
      <c r="A74" s="1" t="s">
        <v>730</v>
      </c>
      <c r="B74" s="5">
        <v>2169</v>
      </c>
      <c r="C74" s="5">
        <v>2091676</v>
      </c>
      <c r="D74" s="5">
        <v>127</v>
      </c>
      <c r="E74" s="5">
        <v>265642852</v>
      </c>
      <c r="F74" s="5">
        <v>15938570</v>
      </c>
      <c r="G74" s="5">
        <v>7348</v>
      </c>
    </row>
    <row r="75" spans="1:7" ht="15" customHeight="1">
      <c r="A75" s="9" t="s">
        <v>731</v>
      </c>
      <c r="B75" s="10">
        <v>3217</v>
      </c>
      <c r="C75" s="10">
        <v>2635232</v>
      </c>
      <c r="D75" s="10">
        <v>154</v>
      </c>
      <c r="E75" s="10">
        <v>405825728</v>
      </c>
      <c r="F75" s="10">
        <v>24349543</v>
      </c>
      <c r="G75" s="10">
        <v>7569</v>
      </c>
    </row>
    <row r="76" spans="1:7" ht="15" customHeight="1">
      <c r="A76" s="15" t="s">
        <v>430</v>
      </c>
      <c r="B76" s="17">
        <v>12942</v>
      </c>
      <c r="C76" s="17">
        <v>9834807</v>
      </c>
      <c r="D76" s="17">
        <v>134</v>
      </c>
      <c r="E76" s="17">
        <v>1316240572</v>
      </c>
      <c r="F76" s="17">
        <v>78974433</v>
      </c>
      <c r="G76" s="17">
        <v>6102</v>
      </c>
    </row>
    <row r="77" spans="1:7" ht="15" customHeight="1">
      <c r="A77" s="69" t="s">
        <v>686</v>
      </c>
      <c r="B77" s="78">
        <v>52764</v>
      </c>
      <c r="C77" s="78">
        <v>68338892</v>
      </c>
      <c r="D77" s="78">
        <v>78</v>
      </c>
      <c r="E77" s="78">
        <v>5305106668</v>
      </c>
      <c r="F77" s="78">
        <v>318306399</v>
      </c>
      <c r="G77" s="78">
        <v>6033</v>
      </c>
    </row>
    <row r="78" spans="1:7" ht="15" customHeight="1">
      <c r="A78" s="233" t="s">
        <v>787</v>
      </c>
      <c r="B78" s="234">
        <v>52764</v>
      </c>
      <c r="C78" s="234"/>
      <c r="D78" s="234"/>
      <c r="E78" s="234"/>
      <c r="F78" s="234">
        <v>318442480.331227</v>
      </c>
      <c r="G78" s="78"/>
    </row>
    <row r="79" spans="1:7" ht="15" customHeight="1">
      <c r="A79" s="2" t="s">
        <v>248</v>
      </c>
      <c r="B79" s="5"/>
      <c r="D79" s="5"/>
      <c r="E79" s="5"/>
      <c r="F79" s="5"/>
      <c r="G79" s="5"/>
    </row>
    <row r="80" spans="1:7" ht="15" customHeight="1">
      <c r="A80" s="1" t="s">
        <v>605</v>
      </c>
      <c r="B80" s="5">
        <v>431</v>
      </c>
      <c r="C80" s="5">
        <v>418003</v>
      </c>
      <c r="D80" s="5">
        <v>71</v>
      </c>
      <c r="E80" s="5">
        <v>29678213</v>
      </c>
      <c r="F80" s="5">
        <v>1780693</v>
      </c>
      <c r="G80" s="5">
        <v>4132</v>
      </c>
    </row>
    <row r="81" spans="1:7" ht="15" customHeight="1">
      <c r="A81" s="1" t="s">
        <v>606</v>
      </c>
      <c r="B81" s="5">
        <v>154</v>
      </c>
      <c r="C81" s="5">
        <v>260765</v>
      </c>
      <c r="D81" s="5">
        <v>39</v>
      </c>
      <c r="E81" s="5">
        <v>10169835</v>
      </c>
      <c r="F81" s="5">
        <v>610190</v>
      </c>
      <c r="G81" s="5">
        <v>3962</v>
      </c>
    </row>
    <row r="82" spans="1:7" ht="15" customHeight="1">
      <c r="A82" s="1" t="s">
        <v>485</v>
      </c>
      <c r="B82" s="5">
        <v>114</v>
      </c>
      <c r="C82" s="5">
        <v>182437</v>
      </c>
      <c r="D82" s="5">
        <v>30</v>
      </c>
      <c r="E82" s="5">
        <v>5473110</v>
      </c>
      <c r="F82" s="5">
        <v>328387</v>
      </c>
      <c r="G82" s="5">
        <v>2881</v>
      </c>
    </row>
    <row r="83" spans="1:7" ht="15" customHeight="1">
      <c r="A83" s="9" t="s">
        <v>612</v>
      </c>
      <c r="B83" s="10">
        <v>38</v>
      </c>
      <c r="C83" s="10">
        <v>46435</v>
      </c>
      <c r="D83" s="10">
        <v>33</v>
      </c>
      <c r="E83" s="10">
        <v>1532355</v>
      </c>
      <c r="F83" s="10">
        <v>91941</v>
      </c>
      <c r="G83" s="10">
        <v>2420</v>
      </c>
    </row>
    <row r="84" spans="1:7" ht="15" customHeight="1">
      <c r="A84" s="7" t="s">
        <v>430</v>
      </c>
      <c r="B84" s="5">
        <v>737</v>
      </c>
      <c r="C84" s="5">
        <v>907640</v>
      </c>
      <c r="D84" s="5">
        <v>52</v>
      </c>
      <c r="E84" s="5">
        <v>46853513</v>
      </c>
      <c r="F84" s="5">
        <v>2811211</v>
      </c>
      <c r="G84" s="5">
        <v>3814</v>
      </c>
    </row>
    <row r="85" spans="1:7" ht="15" customHeight="1">
      <c r="A85" s="2" t="s">
        <v>614</v>
      </c>
      <c r="B85" s="5"/>
      <c r="D85" s="5"/>
      <c r="E85" s="5"/>
      <c r="F85" s="5"/>
      <c r="G85" s="5"/>
    </row>
    <row r="86" spans="1:7" ht="15" customHeight="1">
      <c r="A86" s="1" t="s">
        <v>615</v>
      </c>
      <c r="B86" s="5">
        <v>1131</v>
      </c>
      <c r="C86" s="5">
        <v>578693</v>
      </c>
      <c r="D86" s="3">
        <v>137.8</v>
      </c>
      <c r="E86" s="5">
        <v>79743895</v>
      </c>
      <c r="F86" s="5">
        <v>4784634</v>
      </c>
      <c r="G86" s="5">
        <v>4230</v>
      </c>
    </row>
    <row r="87" spans="1:7" ht="15" customHeight="1">
      <c r="A87" s="1" t="s">
        <v>616</v>
      </c>
      <c r="B87" s="5">
        <v>696</v>
      </c>
      <c r="C87" s="5">
        <v>392120</v>
      </c>
      <c r="D87" s="3">
        <v>138.14</v>
      </c>
      <c r="E87" s="5">
        <v>54167457</v>
      </c>
      <c r="F87" s="5">
        <v>3250048</v>
      </c>
      <c r="G87" s="5">
        <v>4670</v>
      </c>
    </row>
    <row r="88" spans="1:7" ht="15" customHeight="1">
      <c r="A88" s="1" t="s">
        <v>617</v>
      </c>
      <c r="B88" s="5">
        <v>433</v>
      </c>
      <c r="C88" s="5">
        <v>267173</v>
      </c>
      <c r="D88" s="3">
        <v>128.98</v>
      </c>
      <c r="E88" s="5">
        <v>34459974</v>
      </c>
      <c r="F88" s="5">
        <v>2067598</v>
      </c>
      <c r="G88" s="5">
        <v>4775</v>
      </c>
    </row>
    <row r="89" spans="1:7" ht="15" customHeight="1">
      <c r="A89" s="1" t="s">
        <v>645</v>
      </c>
      <c r="B89" s="5">
        <v>189</v>
      </c>
      <c r="C89" s="5">
        <v>144785</v>
      </c>
      <c r="D89" s="3">
        <v>80.54</v>
      </c>
      <c r="E89" s="5">
        <v>11660983</v>
      </c>
      <c r="F89" s="5">
        <v>699659</v>
      </c>
      <c r="G89" s="5">
        <v>3702</v>
      </c>
    </row>
    <row r="90" spans="1:7" ht="15" customHeight="1">
      <c r="A90" s="1" t="s">
        <v>618</v>
      </c>
      <c r="B90" s="5">
        <v>438</v>
      </c>
      <c r="C90" s="5">
        <v>569254</v>
      </c>
      <c r="D90" s="3">
        <v>131.46</v>
      </c>
      <c r="E90" s="5">
        <v>74834131</v>
      </c>
      <c r="F90" s="5">
        <v>4490047</v>
      </c>
      <c r="G90" s="5">
        <v>10251</v>
      </c>
    </row>
    <row r="91" spans="1:7" ht="15" customHeight="1">
      <c r="A91" s="1" t="s">
        <v>619</v>
      </c>
      <c r="B91" s="5">
        <v>465</v>
      </c>
      <c r="C91" s="5">
        <v>322591</v>
      </c>
      <c r="D91" s="3">
        <v>103.64</v>
      </c>
      <c r="E91" s="5">
        <v>33433330</v>
      </c>
      <c r="F91" s="5">
        <v>2006000</v>
      </c>
      <c r="G91" s="5">
        <v>4314</v>
      </c>
    </row>
    <row r="92" spans="1:7" ht="15" customHeight="1">
      <c r="A92" s="1" t="s">
        <v>785</v>
      </c>
      <c r="B92" s="5">
        <v>633</v>
      </c>
      <c r="C92" s="5">
        <v>316074</v>
      </c>
      <c r="D92" s="3">
        <v>119.25</v>
      </c>
      <c r="E92" s="5">
        <v>37691824</v>
      </c>
      <c r="F92" s="5">
        <v>2261510</v>
      </c>
      <c r="G92" s="5">
        <v>3573</v>
      </c>
    </row>
    <row r="93" spans="1:7" ht="15" customHeight="1">
      <c r="A93" s="1" t="s">
        <v>465</v>
      </c>
      <c r="B93" s="5">
        <v>339</v>
      </c>
      <c r="C93" s="5">
        <v>258204</v>
      </c>
      <c r="D93" s="3">
        <v>93.97</v>
      </c>
      <c r="E93" s="5">
        <v>24263430</v>
      </c>
      <c r="F93" s="5">
        <v>1455806</v>
      </c>
      <c r="G93" s="5">
        <v>4294</v>
      </c>
    </row>
    <row r="94" spans="1:7" ht="15" customHeight="1">
      <c r="A94" s="1" t="s">
        <v>267</v>
      </c>
      <c r="B94" s="5">
        <v>296</v>
      </c>
      <c r="C94" s="5">
        <v>202106</v>
      </c>
      <c r="D94" s="3">
        <v>121.2</v>
      </c>
      <c r="E94" s="5">
        <v>24495246</v>
      </c>
      <c r="F94" s="5">
        <v>1469715</v>
      </c>
      <c r="G94" s="5">
        <v>4965</v>
      </c>
    </row>
    <row r="95" spans="1:7" ht="15" customHeight="1">
      <c r="A95" s="9" t="s">
        <v>472</v>
      </c>
      <c r="B95" s="10">
        <v>329</v>
      </c>
      <c r="C95" s="10">
        <v>365838</v>
      </c>
      <c r="D95" s="11">
        <v>80.93</v>
      </c>
      <c r="E95" s="10">
        <v>29607269</v>
      </c>
      <c r="F95" s="10">
        <v>1776436</v>
      </c>
      <c r="G95" s="10">
        <v>5400</v>
      </c>
    </row>
    <row r="96" spans="1:7" ht="15" customHeight="1">
      <c r="A96" s="14" t="s">
        <v>430</v>
      </c>
      <c r="B96" s="17">
        <v>4949</v>
      </c>
      <c r="C96" s="17">
        <v>3416838</v>
      </c>
      <c r="D96" s="17">
        <v>118</v>
      </c>
      <c r="E96" s="17">
        <v>404357539</v>
      </c>
      <c r="F96" s="17">
        <v>24261453</v>
      </c>
      <c r="G96" s="17">
        <v>4902</v>
      </c>
    </row>
    <row r="97" spans="1:7" ht="15" customHeight="1">
      <c r="A97" s="7" t="s">
        <v>687</v>
      </c>
      <c r="B97" s="5">
        <v>58450</v>
      </c>
      <c r="C97" s="5">
        <v>72663370</v>
      </c>
      <c r="D97" s="5">
        <v>79</v>
      </c>
      <c r="E97" s="5">
        <v>5756317720</v>
      </c>
      <c r="F97" s="5">
        <v>345379063</v>
      </c>
      <c r="G97" s="5">
        <v>5909</v>
      </c>
    </row>
    <row r="98" spans="1:7" ht="15" customHeight="1">
      <c r="A98" s="2" t="s">
        <v>335</v>
      </c>
      <c r="B98" s="5"/>
      <c r="D98" s="5"/>
      <c r="E98" s="5"/>
      <c r="F98" s="5"/>
      <c r="G98" s="5"/>
    </row>
    <row r="99" spans="1:7" ht="15" customHeight="1">
      <c r="A99" s="1" t="s">
        <v>613</v>
      </c>
      <c r="B99" s="5">
        <v>58</v>
      </c>
      <c r="C99" s="5">
        <v>180023</v>
      </c>
      <c r="D99" s="5">
        <v>21</v>
      </c>
      <c r="E99" s="5">
        <v>3780483</v>
      </c>
      <c r="F99" s="5">
        <v>226828</v>
      </c>
      <c r="G99" s="5">
        <v>3911</v>
      </c>
    </row>
    <row r="100" spans="2:7" ht="15" customHeight="1">
      <c r="B100" s="5">
        <v>202</v>
      </c>
      <c r="C100" s="5">
        <v>386</v>
      </c>
      <c r="D100" s="5">
        <v>166.667</v>
      </c>
      <c r="E100" s="5">
        <v>64420000</v>
      </c>
      <c r="F100" s="5">
        <v>3865200</v>
      </c>
      <c r="G100" s="5">
        <v>19135</v>
      </c>
    </row>
    <row r="101" spans="1:7" ht="15" customHeight="1">
      <c r="A101" s="1" t="s">
        <v>333</v>
      </c>
      <c r="B101" s="5">
        <v>87</v>
      </c>
      <c r="C101" s="5">
        <v>212821</v>
      </c>
      <c r="D101" s="5">
        <v>21</v>
      </c>
      <c r="E101" s="5">
        <v>4469241</v>
      </c>
      <c r="F101" s="5">
        <v>268154</v>
      </c>
      <c r="G101" s="5">
        <v>3082</v>
      </c>
    </row>
    <row r="102" spans="1:7" ht="15" customHeight="1">
      <c r="A102" s="1" t="s">
        <v>334</v>
      </c>
      <c r="B102" s="5">
        <v>307</v>
      </c>
      <c r="C102" s="5">
        <v>528504</v>
      </c>
      <c r="D102" s="5">
        <v>58</v>
      </c>
      <c r="E102" s="5">
        <v>30653232</v>
      </c>
      <c r="F102" s="5">
        <v>1839194</v>
      </c>
      <c r="G102" s="5">
        <v>5991</v>
      </c>
    </row>
    <row r="103" spans="1:7" ht="15" customHeight="1">
      <c r="A103" s="1" t="s">
        <v>345</v>
      </c>
      <c r="B103" s="5">
        <v>364</v>
      </c>
      <c r="C103" s="5">
        <v>443870</v>
      </c>
      <c r="D103" s="5">
        <v>114</v>
      </c>
      <c r="E103" s="5">
        <v>50601180</v>
      </c>
      <c r="F103" s="5">
        <v>3036071</v>
      </c>
      <c r="G103" s="5">
        <v>8341</v>
      </c>
    </row>
    <row r="104" spans="1:7" ht="15" customHeight="1">
      <c r="A104" s="1" t="s">
        <v>346</v>
      </c>
      <c r="B104" s="5">
        <v>166</v>
      </c>
      <c r="C104" s="5">
        <v>622287</v>
      </c>
      <c r="D104" s="5">
        <v>20</v>
      </c>
      <c r="E104" s="5">
        <v>12445740</v>
      </c>
      <c r="F104" s="5">
        <v>746744</v>
      </c>
      <c r="G104" s="5">
        <v>4498</v>
      </c>
    </row>
    <row r="105" spans="1:7" ht="15" customHeight="1">
      <c r="A105" s="1" t="s">
        <v>347</v>
      </c>
      <c r="B105" s="5">
        <v>47</v>
      </c>
      <c r="C105" s="5">
        <v>78601</v>
      </c>
      <c r="D105" s="5">
        <v>47</v>
      </c>
      <c r="E105" s="5">
        <v>3694247</v>
      </c>
      <c r="F105" s="5">
        <v>221654</v>
      </c>
      <c r="G105" s="5">
        <v>4716</v>
      </c>
    </row>
    <row r="106" spans="1:7" ht="15" customHeight="1">
      <c r="A106" s="14" t="s">
        <v>430</v>
      </c>
      <c r="B106" s="17">
        <v>1231</v>
      </c>
      <c r="C106" s="17">
        <v>2066492</v>
      </c>
      <c r="D106" s="17">
        <v>82</v>
      </c>
      <c r="E106" s="17">
        <v>170064123</v>
      </c>
      <c r="F106" s="17">
        <v>10203845</v>
      </c>
      <c r="G106" s="17">
        <v>8289</v>
      </c>
    </row>
    <row r="107" spans="1:7" ht="15" customHeight="1">
      <c r="A107" s="7" t="s">
        <v>573</v>
      </c>
      <c r="B107" s="5">
        <v>59681</v>
      </c>
      <c r="C107" s="5">
        <v>74729862</v>
      </c>
      <c r="D107" s="5">
        <v>79</v>
      </c>
      <c r="E107" s="5">
        <v>5926381843</v>
      </c>
      <c r="F107" s="5">
        <v>355582908</v>
      </c>
      <c r="G107" s="5">
        <v>5958</v>
      </c>
    </row>
    <row r="108" spans="2:7" ht="12.75">
      <c r="B108" s="5"/>
      <c r="D108" s="5"/>
      <c r="E108" s="5"/>
      <c r="F108" s="5"/>
      <c r="G108" s="5"/>
    </row>
    <row r="109" spans="1:7" ht="12.75">
      <c r="A109" s="1" t="s">
        <v>230</v>
      </c>
      <c r="B109" s="5"/>
      <c r="D109" s="5"/>
      <c r="E109" s="5"/>
      <c r="F109" s="5" t="s">
        <v>774</v>
      </c>
      <c r="G109" s="5"/>
    </row>
    <row r="110" spans="1:7" ht="12.75">
      <c r="A110" s="1" t="s">
        <v>331</v>
      </c>
      <c r="E110" s="5"/>
      <c r="F110" s="5" t="s">
        <v>775</v>
      </c>
      <c r="G110" s="5"/>
    </row>
    <row r="111" spans="1:7" ht="12.75">
      <c r="A111" s="1" t="s">
        <v>332</v>
      </c>
      <c r="E111" s="232">
        <f>E77/E107</f>
        <v>0.8951678795834216</v>
      </c>
      <c r="F111" s="232">
        <f>F77/F107</f>
        <v>0.8951678830412175</v>
      </c>
      <c r="G111" s="5"/>
    </row>
    <row r="112" ht="12.75">
      <c r="A112" s="1" t="s">
        <v>185</v>
      </c>
    </row>
    <row r="113" ht="12.75">
      <c r="A113" s="1" t="s">
        <v>268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F119"/>
  <sheetViews>
    <sheetView zoomScale="125" zoomScaleNormal="125" zoomScalePageLayoutView="0" workbookViewId="0" topLeftCell="A4">
      <pane xSplit="12020" ySplit="5280" topLeftCell="AY75" activePane="topRight" state="split"/>
      <selection pane="topLeft" activeCell="D4" sqref="D4:E4"/>
      <selection pane="topRight" activeCell="K14" sqref="K14"/>
      <selection pane="bottomLeft" activeCell="D78" sqref="D78"/>
      <selection pane="bottomRight" activeCell="K80" sqref="K80:K83"/>
    </sheetView>
  </sheetViews>
  <sheetFormatPr defaultColWidth="9.140625" defaultRowHeight="12.75"/>
  <cols>
    <col min="1" max="1" width="9.140625" style="1" customWidth="1"/>
    <col min="2" max="2" width="8.7109375" style="1" customWidth="1"/>
    <col min="3" max="3" width="29.00390625" style="1" customWidth="1"/>
    <col min="4" max="4" width="12.00390625" style="4" customWidth="1"/>
    <col min="5" max="5" width="12.140625" style="5" customWidth="1"/>
    <col min="6" max="6" width="14.00390625" style="4" customWidth="1"/>
    <col min="7" max="7" width="15.7109375" style="4" customWidth="1"/>
    <col min="8" max="8" width="11.8515625" style="4" customWidth="1"/>
    <col min="9" max="9" width="13.140625" style="4" customWidth="1"/>
    <col min="10" max="10" width="15.7109375" style="1" customWidth="1"/>
    <col min="11" max="11" width="3.8515625" style="25" customWidth="1"/>
    <col min="12" max="18" width="15.7109375" style="1" customWidth="1"/>
    <col min="19" max="19" width="4.140625" style="25" customWidth="1"/>
    <col min="20" max="26" width="15.7109375" style="1" customWidth="1"/>
    <col min="27" max="27" width="4.140625" style="25" customWidth="1"/>
    <col min="28" max="28" width="12.28125" style="1" customWidth="1"/>
    <col min="29" max="29" width="13.00390625" style="1" customWidth="1"/>
    <col min="30" max="30" width="13.7109375" style="1" customWidth="1"/>
    <col min="31" max="31" width="15.7109375" style="1" customWidth="1"/>
    <col min="32" max="32" width="12.140625" style="1" customWidth="1"/>
    <col min="33" max="33" width="14.140625" style="1" customWidth="1"/>
    <col min="34" max="34" width="15.7109375" style="1" customWidth="1"/>
    <col min="35" max="35" width="4.140625" style="25" customWidth="1"/>
    <col min="36" max="36" width="13.00390625" style="1" customWidth="1"/>
    <col min="37" max="37" width="12.00390625" style="1" customWidth="1"/>
    <col min="38" max="39" width="15.7109375" style="1" customWidth="1"/>
    <col min="40" max="40" width="14.00390625" style="1" customWidth="1"/>
    <col min="41" max="41" width="13.28125" style="1" customWidth="1"/>
    <col min="42" max="42" width="15.7109375" style="1" customWidth="1"/>
    <col min="43" max="43" width="4.140625" style="25" customWidth="1"/>
    <col min="44" max="50" width="15.7109375" style="1" customWidth="1"/>
    <col min="51" max="51" width="4.28125" style="1" customWidth="1"/>
    <col min="52" max="52" width="9.140625" style="1" customWidth="1"/>
    <col min="53" max="53" width="10.421875" style="1" customWidth="1"/>
    <col min="54" max="54" width="13.140625" style="1" customWidth="1"/>
    <col min="55" max="55" width="15.8515625" style="1" customWidth="1"/>
    <col min="56" max="56" width="13.421875" style="1" customWidth="1"/>
    <col min="57" max="57" width="11.421875" style="1" customWidth="1"/>
    <col min="58" max="16384" width="9.140625" style="1" customWidth="1"/>
  </cols>
  <sheetData>
    <row r="1" ht="15">
      <c r="D1" s="48" t="s">
        <v>301</v>
      </c>
    </row>
    <row r="2" ht="15">
      <c r="D2" s="48"/>
    </row>
    <row r="3" spans="3:56" ht="15" customHeight="1">
      <c r="C3" s="2" t="s">
        <v>302</v>
      </c>
      <c r="BC3" s="25"/>
      <c r="BD3" s="25"/>
    </row>
    <row r="4" spans="4:56" ht="15" customHeight="1">
      <c r="D4" s="61" t="s">
        <v>552</v>
      </c>
      <c r="L4" s="60" t="s">
        <v>682</v>
      </c>
      <c r="T4" s="60" t="s">
        <v>553</v>
      </c>
      <c r="AB4" s="60" t="s">
        <v>504</v>
      </c>
      <c r="AJ4" s="2" t="s">
        <v>374</v>
      </c>
      <c r="AR4" s="60" t="s">
        <v>193</v>
      </c>
      <c r="AZ4" s="79" t="s">
        <v>381</v>
      </c>
      <c r="BC4" s="25"/>
      <c r="BD4" s="25"/>
    </row>
    <row r="5" spans="4:58" ht="15" customHeight="1">
      <c r="D5" s="61"/>
      <c r="L5" s="60"/>
      <c r="AZ5" s="25"/>
      <c r="BC5" s="25"/>
      <c r="BD5" s="25"/>
      <c r="BF5" s="1" t="s">
        <v>165</v>
      </c>
    </row>
    <row r="6" spans="1:58" ht="15" customHeight="1">
      <c r="A6" s="7"/>
      <c r="B6" s="7" t="s">
        <v>707</v>
      </c>
      <c r="D6" s="51" t="s">
        <v>575</v>
      </c>
      <c r="E6" s="52"/>
      <c r="F6" s="22"/>
      <c r="G6" s="4" t="s">
        <v>249</v>
      </c>
      <c r="H6" s="51" t="s">
        <v>678</v>
      </c>
      <c r="I6" s="57"/>
      <c r="J6" s="1" t="s">
        <v>679</v>
      </c>
      <c r="L6" s="51" t="s">
        <v>575</v>
      </c>
      <c r="M6" s="52"/>
      <c r="N6" s="22"/>
      <c r="O6" s="4" t="s">
        <v>249</v>
      </c>
      <c r="P6" s="51" t="s">
        <v>678</v>
      </c>
      <c r="Q6" s="57"/>
      <c r="R6" s="1" t="s">
        <v>679</v>
      </c>
      <c r="T6" s="51" t="s">
        <v>575</v>
      </c>
      <c r="U6" s="52"/>
      <c r="V6" s="22"/>
      <c r="W6" s="4" t="s">
        <v>249</v>
      </c>
      <c r="X6" s="51" t="s">
        <v>678</v>
      </c>
      <c r="Y6" s="57"/>
      <c r="Z6" s="1" t="s">
        <v>679</v>
      </c>
      <c r="AB6" s="51" t="s">
        <v>575</v>
      </c>
      <c r="AC6" s="52"/>
      <c r="AD6" s="22"/>
      <c r="AE6" s="4" t="s">
        <v>249</v>
      </c>
      <c r="AF6" s="51" t="s">
        <v>678</v>
      </c>
      <c r="AG6" s="57"/>
      <c r="AH6" s="1" t="s">
        <v>679</v>
      </c>
      <c r="AJ6" s="51" t="s">
        <v>575</v>
      </c>
      <c r="AK6" s="52"/>
      <c r="AL6" s="22"/>
      <c r="AM6" s="4" t="s">
        <v>249</v>
      </c>
      <c r="AN6" s="51" t="s">
        <v>678</v>
      </c>
      <c r="AO6" s="57"/>
      <c r="AP6" s="7" t="s">
        <v>679</v>
      </c>
      <c r="AR6" s="51" t="s">
        <v>575</v>
      </c>
      <c r="AS6" s="52"/>
      <c r="AT6" s="22"/>
      <c r="AU6" s="4" t="s">
        <v>249</v>
      </c>
      <c r="AV6" s="51" t="s">
        <v>678</v>
      </c>
      <c r="AW6" s="57"/>
      <c r="AX6" s="7" t="s">
        <v>679</v>
      </c>
      <c r="AZ6" s="51" t="s">
        <v>425</v>
      </c>
      <c r="BA6" s="52"/>
      <c r="BB6" s="49" t="s">
        <v>427</v>
      </c>
      <c r="BC6" s="4" t="s">
        <v>164</v>
      </c>
      <c r="BD6" s="51" t="s">
        <v>678</v>
      </c>
      <c r="BE6" s="57"/>
      <c r="BF6" s="31" t="s">
        <v>679</v>
      </c>
    </row>
    <row r="7" spans="1:58" ht="15" customHeight="1">
      <c r="A7" s="7"/>
      <c r="B7" s="7" t="s">
        <v>708</v>
      </c>
      <c r="D7" s="53" t="s">
        <v>463</v>
      </c>
      <c r="E7" s="54"/>
      <c r="F7" s="4" t="s">
        <v>590</v>
      </c>
      <c r="G7" s="4" t="s">
        <v>250</v>
      </c>
      <c r="H7" s="58" t="s">
        <v>296</v>
      </c>
      <c r="I7" s="59"/>
      <c r="J7" s="1" t="s">
        <v>681</v>
      </c>
      <c r="L7" s="53" t="s">
        <v>463</v>
      </c>
      <c r="M7" s="54"/>
      <c r="N7" s="4" t="s">
        <v>590</v>
      </c>
      <c r="O7" s="4" t="s">
        <v>250</v>
      </c>
      <c r="P7" s="58" t="s">
        <v>296</v>
      </c>
      <c r="Q7" s="59"/>
      <c r="R7" s="1" t="s">
        <v>681</v>
      </c>
      <c r="T7" s="53" t="s">
        <v>463</v>
      </c>
      <c r="U7" s="54"/>
      <c r="V7" s="4" t="s">
        <v>590</v>
      </c>
      <c r="W7" s="4" t="s">
        <v>250</v>
      </c>
      <c r="X7" s="58" t="s">
        <v>296</v>
      </c>
      <c r="Y7" s="59"/>
      <c r="Z7" s="1" t="s">
        <v>681</v>
      </c>
      <c r="AB7" s="53" t="s">
        <v>463</v>
      </c>
      <c r="AC7" s="54"/>
      <c r="AD7" s="49" t="s">
        <v>590</v>
      </c>
      <c r="AE7" s="4" t="s">
        <v>250</v>
      </c>
      <c r="AF7" s="58" t="s">
        <v>296</v>
      </c>
      <c r="AG7" s="59"/>
      <c r="AH7" s="1" t="s">
        <v>681</v>
      </c>
      <c r="AJ7" s="53" t="s">
        <v>463</v>
      </c>
      <c r="AK7" s="161"/>
      <c r="AL7" s="49" t="s">
        <v>590</v>
      </c>
      <c r="AM7" s="4" t="s">
        <v>250</v>
      </c>
      <c r="AN7" s="58" t="s">
        <v>296</v>
      </c>
      <c r="AO7" s="59"/>
      <c r="AP7" s="7" t="s">
        <v>681</v>
      </c>
      <c r="AR7" s="53" t="s">
        <v>463</v>
      </c>
      <c r="AS7" s="54"/>
      <c r="AT7" s="49" t="s">
        <v>590</v>
      </c>
      <c r="AU7" s="4" t="s">
        <v>250</v>
      </c>
      <c r="AV7" s="58" t="s">
        <v>296</v>
      </c>
      <c r="AW7" s="59"/>
      <c r="AX7" s="7" t="s">
        <v>681</v>
      </c>
      <c r="AZ7" s="53" t="s">
        <v>426</v>
      </c>
      <c r="BA7" s="161"/>
      <c r="BB7" s="49" t="s">
        <v>424</v>
      </c>
      <c r="BC7" s="4" t="s">
        <v>250</v>
      </c>
      <c r="BD7" s="58" t="s">
        <v>296</v>
      </c>
      <c r="BE7" s="59"/>
      <c r="BF7" s="31" t="s">
        <v>681</v>
      </c>
    </row>
    <row r="8" spans="1:58" ht="15" customHeight="1">
      <c r="A8" s="7" t="s">
        <v>523</v>
      </c>
      <c r="B8" s="7" t="s">
        <v>522</v>
      </c>
      <c r="D8" s="4" t="s">
        <v>272</v>
      </c>
      <c r="E8" s="5" t="s">
        <v>273</v>
      </c>
      <c r="F8" s="4" t="s">
        <v>339</v>
      </c>
      <c r="G8" s="4" t="s">
        <v>674</v>
      </c>
      <c r="H8" s="4" t="s">
        <v>272</v>
      </c>
      <c r="I8" s="4" t="s">
        <v>274</v>
      </c>
      <c r="J8" s="1" t="s">
        <v>712</v>
      </c>
      <c r="L8" s="4" t="s">
        <v>272</v>
      </c>
      <c r="M8" s="5" t="s">
        <v>273</v>
      </c>
      <c r="N8" s="4" t="s">
        <v>339</v>
      </c>
      <c r="O8" s="4" t="s">
        <v>674</v>
      </c>
      <c r="P8" s="4" t="s">
        <v>272</v>
      </c>
      <c r="Q8" s="4" t="s">
        <v>274</v>
      </c>
      <c r="R8" s="1" t="s">
        <v>478</v>
      </c>
      <c r="T8" s="4" t="s">
        <v>272</v>
      </c>
      <c r="U8" s="5" t="s">
        <v>273</v>
      </c>
      <c r="V8" s="4" t="s">
        <v>339</v>
      </c>
      <c r="W8" s="4" t="s">
        <v>674</v>
      </c>
      <c r="X8" s="4" t="s">
        <v>272</v>
      </c>
      <c r="Y8" s="4" t="s">
        <v>274</v>
      </c>
      <c r="Z8" s="1" t="s">
        <v>478</v>
      </c>
      <c r="AB8" s="4" t="s">
        <v>272</v>
      </c>
      <c r="AC8" s="5" t="s">
        <v>273</v>
      </c>
      <c r="AD8" s="49" t="s">
        <v>339</v>
      </c>
      <c r="AE8" s="4" t="s">
        <v>674</v>
      </c>
      <c r="AF8" s="4" t="s">
        <v>272</v>
      </c>
      <c r="AG8" s="4" t="s">
        <v>274</v>
      </c>
      <c r="AH8" s="1" t="s">
        <v>478</v>
      </c>
      <c r="AJ8" s="49" t="s">
        <v>272</v>
      </c>
      <c r="AK8" s="153" t="s">
        <v>273</v>
      </c>
      <c r="AL8" s="49" t="s">
        <v>339</v>
      </c>
      <c r="AM8" s="4" t="s">
        <v>674</v>
      </c>
      <c r="AN8" s="49" t="s">
        <v>272</v>
      </c>
      <c r="AO8" s="49" t="s">
        <v>274</v>
      </c>
      <c r="AP8" s="7" t="s">
        <v>478</v>
      </c>
      <c r="AR8" s="4" t="s">
        <v>272</v>
      </c>
      <c r="AS8" s="5" t="s">
        <v>273</v>
      </c>
      <c r="AT8" s="49" t="s">
        <v>339</v>
      </c>
      <c r="AU8" s="4" t="s">
        <v>674</v>
      </c>
      <c r="AV8" s="4" t="s">
        <v>272</v>
      </c>
      <c r="AW8" s="4" t="s">
        <v>274</v>
      </c>
      <c r="AX8" s="7" t="s">
        <v>478</v>
      </c>
      <c r="AZ8" s="49" t="s">
        <v>272</v>
      </c>
      <c r="BA8" s="153" t="s">
        <v>273</v>
      </c>
      <c r="BB8" s="49" t="s">
        <v>339</v>
      </c>
      <c r="BC8" s="4" t="s">
        <v>674</v>
      </c>
      <c r="BD8" s="49" t="s">
        <v>272</v>
      </c>
      <c r="BE8" s="49" t="s">
        <v>274</v>
      </c>
      <c r="BF8" s="7" t="s">
        <v>478</v>
      </c>
    </row>
    <row r="9" spans="1:58" s="7" customFormat="1" ht="15" customHeight="1">
      <c r="A9" s="7" t="s">
        <v>511</v>
      </c>
      <c r="B9" s="7" t="s">
        <v>517</v>
      </c>
      <c r="C9" s="1"/>
      <c r="D9" s="55" t="s">
        <v>348</v>
      </c>
      <c r="E9" s="56" t="s">
        <v>349</v>
      </c>
      <c r="F9" s="55" t="s">
        <v>718</v>
      </c>
      <c r="G9" s="55" t="s">
        <v>719</v>
      </c>
      <c r="H9" s="55" t="s">
        <v>720</v>
      </c>
      <c r="I9" s="55" t="s">
        <v>448</v>
      </c>
      <c r="J9" s="56" t="s">
        <v>312</v>
      </c>
      <c r="K9" s="20"/>
      <c r="L9" s="55" t="s">
        <v>348</v>
      </c>
      <c r="M9" s="56" t="s">
        <v>349</v>
      </c>
      <c r="N9" s="55" t="s">
        <v>718</v>
      </c>
      <c r="O9" s="55" t="s">
        <v>719</v>
      </c>
      <c r="P9" s="55" t="s">
        <v>720</v>
      </c>
      <c r="Q9" s="55" t="s">
        <v>448</v>
      </c>
      <c r="R9" s="56" t="s">
        <v>312</v>
      </c>
      <c r="S9" s="20"/>
      <c r="T9" s="55" t="s">
        <v>348</v>
      </c>
      <c r="U9" s="56" t="s">
        <v>349</v>
      </c>
      <c r="V9" s="55" t="s">
        <v>718</v>
      </c>
      <c r="W9" s="55" t="s">
        <v>719</v>
      </c>
      <c r="X9" s="55" t="s">
        <v>720</v>
      </c>
      <c r="Y9" s="55" t="s">
        <v>448</v>
      </c>
      <c r="Z9" s="56" t="s">
        <v>312</v>
      </c>
      <c r="AA9" s="20"/>
      <c r="AB9" s="55" t="s">
        <v>348</v>
      </c>
      <c r="AC9" s="56" t="s">
        <v>349</v>
      </c>
      <c r="AD9" s="55" t="s">
        <v>718</v>
      </c>
      <c r="AE9" s="55" t="s">
        <v>719</v>
      </c>
      <c r="AF9" s="55" t="s">
        <v>720</v>
      </c>
      <c r="AG9" s="55" t="s">
        <v>448</v>
      </c>
      <c r="AH9" s="56" t="s">
        <v>312</v>
      </c>
      <c r="AI9" s="20"/>
      <c r="AJ9" s="55" t="s">
        <v>348</v>
      </c>
      <c r="AK9" s="56" t="s">
        <v>349</v>
      </c>
      <c r="AL9" s="55" t="s">
        <v>718</v>
      </c>
      <c r="AM9" s="55" t="s">
        <v>719</v>
      </c>
      <c r="AN9" s="55" t="s">
        <v>720</v>
      </c>
      <c r="AO9" s="55" t="s">
        <v>448</v>
      </c>
      <c r="AP9" s="56" t="s">
        <v>312</v>
      </c>
      <c r="AQ9" s="20"/>
      <c r="AR9" s="55" t="s">
        <v>348</v>
      </c>
      <c r="AS9" s="56" t="s">
        <v>349</v>
      </c>
      <c r="AT9" s="55" t="s">
        <v>718</v>
      </c>
      <c r="AU9" s="55" t="s">
        <v>719</v>
      </c>
      <c r="AV9" s="55" t="s">
        <v>720</v>
      </c>
      <c r="AW9" s="55" t="s">
        <v>448</v>
      </c>
      <c r="AX9" s="56" t="s">
        <v>312</v>
      </c>
      <c r="AZ9" s="55" t="s">
        <v>348</v>
      </c>
      <c r="BA9" s="56" t="s">
        <v>349</v>
      </c>
      <c r="BB9" s="55" t="s">
        <v>718</v>
      </c>
      <c r="BC9" s="55" t="s">
        <v>719</v>
      </c>
      <c r="BD9" s="55" t="s">
        <v>720</v>
      </c>
      <c r="BE9" s="55" t="s">
        <v>448</v>
      </c>
      <c r="BF9" s="56" t="s">
        <v>312</v>
      </c>
    </row>
    <row r="10" spans="1:56" ht="15" customHeight="1">
      <c r="A10" s="1">
        <v>1</v>
      </c>
      <c r="C10" s="2" t="s">
        <v>727</v>
      </c>
      <c r="D10" s="5"/>
      <c r="E10" s="4"/>
      <c r="F10" s="5"/>
      <c r="G10" s="5"/>
      <c r="H10" s="5"/>
      <c r="I10" s="5"/>
      <c r="K10" s="20"/>
      <c r="L10" s="5"/>
      <c r="M10" s="4"/>
      <c r="N10" s="5"/>
      <c r="O10" s="5"/>
      <c r="P10" s="5"/>
      <c r="Q10" s="5"/>
      <c r="S10" s="26"/>
      <c r="T10" s="5"/>
      <c r="U10" s="4"/>
      <c r="V10" s="5"/>
      <c r="W10" s="5"/>
      <c r="X10" s="5"/>
      <c r="Y10" s="5"/>
      <c r="AA10" s="26"/>
      <c r="AB10" s="5"/>
      <c r="AC10" s="4"/>
      <c r="AD10" s="5"/>
      <c r="AE10" s="5"/>
      <c r="AF10" s="5"/>
      <c r="AG10" s="5"/>
      <c r="AI10" s="26"/>
      <c r="AJ10" s="5"/>
      <c r="AK10" s="4"/>
      <c r="AL10" s="5"/>
      <c r="AM10" s="5"/>
      <c r="AN10" s="5"/>
      <c r="AO10" s="5"/>
      <c r="AQ10" s="26"/>
      <c r="AR10" s="5"/>
      <c r="AS10" s="4"/>
      <c r="AT10" s="5"/>
      <c r="AU10" s="5"/>
      <c r="AV10" s="5"/>
      <c r="AW10" s="5"/>
      <c r="AZ10" s="25"/>
      <c r="BC10" s="25"/>
      <c r="BD10" s="25"/>
    </row>
    <row r="11" spans="1:56" ht="15" customHeight="1">
      <c r="A11" s="1">
        <v>2</v>
      </c>
      <c r="B11" s="124">
        <v>1</v>
      </c>
      <c r="C11" s="1" t="s">
        <v>338</v>
      </c>
      <c r="D11" s="153" t="s">
        <v>246</v>
      </c>
      <c r="E11" s="153" t="s">
        <v>246</v>
      </c>
      <c r="F11" s="153" t="s">
        <v>246</v>
      </c>
      <c r="G11" s="153" t="s">
        <v>246</v>
      </c>
      <c r="H11" s="5"/>
      <c r="I11" s="5"/>
      <c r="K11" s="20"/>
      <c r="L11" s="5"/>
      <c r="M11" s="4"/>
      <c r="N11" s="5"/>
      <c r="O11" s="5"/>
      <c r="P11" s="5"/>
      <c r="Q11" s="5"/>
      <c r="S11" s="26"/>
      <c r="T11" s="5"/>
      <c r="U11" s="4"/>
      <c r="V11" s="5"/>
      <c r="W11" s="5"/>
      <c r="X11" s="5"/>
      <c r="Y11" s="5"/>
      <c r="AA11" s="26"/>
      <c r="AB11" s="5"/>
      <c r="AC11" s="4"/>
      <c r="AD11" s="5"/>
      <c r="AE11" s="5"/>
      <c r="AF11" s="5"/>
      <c r="AG11" s="5"/>
      <c r="AI11" s="26"/>
      <c r="AJ11" s="5"/>
      <c r="AK11" s="4"/>
      <c r="AL11" s="5"/>
      <c r="AM11" s="5"/>
      <c r="AN11" s="5"/>
      <c r="AO11" s="5"/>
      <c r="AQ11" s="26"/>
      <c r="AR11" s="5"/>
      <c r="AS11" s="4"/>
      <c r="AT11" s="5"/>
      <c r="AU11" s="5"/>
      <c r="AV11" s="5"/>
      <c r="AW11" s="5"/>
      <c r="AZ11" s="25"/>
      <c r="BC11" s="25"/>
      <c r="BD11" s="25"/>
    </row>
    <row r="12" spans="1:58" ht="15" customHeight="1">
      <c r="A12" s="1">
        <v>3</v>
      </c>
      <c r="B12" s="124">
        <v>7</v>
      </c>
      <c r="C12" s="1" t="s">
        <v>437</v>
      </c>
      <c r="D12" s="5">
        <v>61</v>
      </c>
      <c r="E12" s="4">
        <v>48.4</v>
      </c>
      <c r="F12" s="5">
        <v>91134</v>
      </c>
      <c r="G12" s="5">
        <v>1458144</v>
      </c>
      <c r="H12" s="5">
        <v>87489</v>
      </c>
      <c r="I12" s="4">
        <v>17.5</v>
      </c>
      <c r="J12" s="5">
        <v>1434</v>
      </c>
      <c r="K12" s="20"/>
      <c r="L12" s="5">
        <v>42</v>
      </c>
      <c r="M12" s="4">
        <v>33.3</v>
      </c>
      <c r="N12" s="5">
        <v>133122</v>
      </c>
      <c r="O12" s="5">
        <v>2129952</v>
      </c>
      <c r="P12" s="5">
        <v>127797</v>
      </c>
      <c r="Q12" s="4">
        <v>25.4</v>
      </c>
      <c r="R12" s="5">
        <v>3042</v>
      </c>
      <c r="T12" s="5">
        <v>12</v>
      </c>
      <c r="U12" s="4">
        <v>9.5</v>
      </c>
      <c r="V12" s="5">
        <v>87906</v>
      </c>
      <c r="W12" s="5">
        <v>1406496</v>
      </c>
      <c r="X12" s="5">
        <v>84390</v>
      </c>
      <c r="Y12" s="4">
        <v>16.9</v>
      </c>
      <c r="Z12" s="5">
        <v>7033</v>
      </c>
      <c r="AB12" s="5">
        <v>8</v>
      </c>
      <c r="AC12" s="4">
        <v>6.4</v>
      </c>
      <c r="AD12" s="5">
        <v>126635</v>
      </c>
      <c r="AE12" s="5">
        <v>2026160</v>
      </c>
      <c r="AF12" s="5">
        <v>121569</v>
      </c>
      <c r="AG12" s="4">
        <v>24.2</v>
      </c>
      <c r="AH12" s="5">
        <v>15196</v>
      </c>
      <c r="AJ12" s="5">
        <v>3</v>
      </c>
      <c r="AK12" s="4">
        <v>2.4</v>
      </c>
      <c r="AL12" s="5">
        <v>82773</v>
      </c>
      <c r="AM12" s="5">
        <v>1324368</v>
      </c>
      <c r="AN12" s="5">
        <v>79462</v>
      </c>
      <c r="AO12" s="4">
        <v>15.9</v>
      </c>
      <c r="AP12" s="5">
        <v>26487</v>
      </c>
      <c r="AR12" s="5">
        <v>0</v>
      </c>
      <c r="AS12" s="4">
        <v>0</v>
      </c>
      <c r="AT12" s="5">
        <v>0</v>
      </c>
      <c r="AU12" s="5">
        <v>0</v>
      </c>
      <c r="AV12" s="5">
        <v>0</v>
      </c>
      <c r="AW12" s="4">
        <v>0</v>
      </c>
      <c r="AX12" s="5">
        <v>0</v>
      </c>
      <c r="AZ12" s="162">
        <f aca="true" t="shared" si="0" ref="AZ12:BE12">D12+L12+T12+AB12+AJ12+AR12</f>
        <v>126</v>
      </c>
      <c r="BA12" s="162">
        <f t="shared" si="0"/>
        <v>100</v>
      </c>
      <c r="BB12" s="162">
        <f t="shared" si="0"/>
        <v>521570</v>
      </c>
      <c r="BC12" s="162">
        <f t="shared" si="0"/>
        <v>8345120</v>
      </c>
      <c r="BD12" s="162">
        <f t="shared" si="0"/>
        <v>500707</v>
      </c>
      <c r="BE12" s="162">
        <f t="shared" si="0"/>
        <v>99.9</v>
      </c>
      <c r="BF12" s="162">
        <f>BD12/AZ12</f>
        <v>3973.8650793650795</v>
      </c>
    </row>
    <row r="13" spans="1:58" ht="15" customHeight="1">
      <c r="A13" s="1">
        <v>4</v>
      </c>
      <c r="B13" s="124">
        <v>26</v>
      </c>
      <c r="C13" s="1" t="s">
        <v>438</v>
      </c>
      <c r="D13" s="5">
        <v>425</v>
      </c>
      <c r="E13" s="4">
        <v>50</v>
      </c>
      <c r="F13" s="5">
        <v>373467</v>
      </c>
      <c r="G13" s="5">
        <v>9710142</v>
      </c>
      <c r="H13" s="5">
        <v>582608</v>
      </c>
      <c r="I13" s="4">
        <v>13.6</v>
      </c>
      <c r="J13" s="5">
        <v>1371</v>
      </c>
      <c r="K13" s="20"/>
      <c r="L13" s="5">
        <v>250</v>
      </c>
      <c r="M13" s="4">
        <v>29.5</v>
      </c>
      <c r="N13" s="5">
        <v>491409</v>
      </c>
      <c r="O13" s="5">
        <v>12776634</v>
      </c>
      <c r="P13" s="5">
        <v>766598</v>
      </c>
      <c r="Q13" s="4">
        <v>17.9</v>
      </c>
      <c r="R13" s="5">
        <v>3066</v>
      </c>
      <c r="T13" s="5">
        <v>84</v>
      </c>
      <c r="U13" s="4">
        <v>9.9</v>
      </c>
      <c r="V13" s="5">
        <v>361226</v>
      </c>
      <c r="W13" s="5">
        <v>9391876</v>
      </c>
      <c r="X13" s="5">
        <v>563513</v>
      </c>
      <c r="Y13" s="4">
        <v>13.1</v>
      </c>
      <c r="Z13" s="5">
        <v>6708</v>
      </c>
      <c r="AB13" s="5">
        <v>60</v>
      </c>
      <c r="AC13" s="4">
        <v>7.1</v>
      </c>
      <c r="AD13" s="5">
        <v>536020</v>
      </c>
      <c r="AE13" s="5">
        <v>13936520</v>
      </c>
      <c r="AF13" s="5">
        <v>836191</v>
      </c>
      <c r="AG13" s="4">
        <v>19.5</v>
      </c>
      <c r="AH13" s="5">
        <v>13936</v>
      </c>
      <c r="AJ13" s="5">
        <v>23</v>
      </c>
      <c r="AK13" s="4">
        <v>2.7</v>
      </c>
      <c r="AL13" s="5">
        <v>447888</v>
      </c>
      <c r="AM13" s="5">
        <v>11645088</v>
      </c>
      <c r="AN13" s="5">
        <v>698705</v>
      </c>
      <c r="AO13" s="4">
        <v>16.3</v>
      </c>
      <c r="AP13" s="5">
        <v>30378</v>
      </c>
      <c r="AR13" s="5">
        <v>7</v>
      </c>
      <c r="AS13" s="4">
        <v>0.8</v>
      </c>
      <c r="AT13" s="5">
        <v>542331</v>
      </c>
      <c r="AU13" s="5">
        <v>14100606</v>
      </c>
      <c r="AV13" s="5">
        <v>846036</v>
      </c>
      <c r="AW13" s="4">
        <v>19.7</v>
      </c>
      <c r="AX13" s="5">
        <v>120862</v>
      </c>
      <c r="AZ13" s="162">
        <f aca="true" t="shared" si="1" ref="AZ13:AZ76">D13+L13+T13+AB13+AJ13+AR13</f>
        <v>849</v>
      </c>
      <c r="BA13" s="162">
        <f aca="true" t="shared" si="2" ref="BA13:BA76">E13+M13+U13+AC13+AK13+AS13</f>
        <v>100</v>
      </c>
      <c r="BB13" s="162">
        <f aca="true" t="shared" si="3" ref="BB13:BB76">F13+N13+V13+AD13+AL13+AT13</f>
        <v>2752341</v>
      </c>
      <c r="BC13" s="162">
        <f aca="true" t="shared" si="4" ref="BC13:BC76">G13+O13+W13+AE13+AM13+AU13</f>
        <v>71560866</v>
      </c>
      <c r="BD13" s="162">
        <f aca="true" t="shared" si="5" ref="BD13:BD76">H13+P13+X13+AF13+AN13+AV13</f>
        <v>4293651</v>
      </c>
      <c r="BE13" s="162">
        <f aca="true" t="shared" si="6" ref="BE13:BE76">I13+Q13+Y13+AG13+AO13+AW13</f>
        <v>100.1</v>
      </c>
      <c r="BF13" s="162">
        <f aca="true" t="shared" si="7" ref="BF13:BF76">BD13/AZ13</f>
        <v>5057.303886925795</v>
      </c>
    </row>
    <row r="14" spans="1:58" ht="15" customHeight="1">
      <c r="A14" s="1">
        <v>5</v>
      </c>
      <c r="B14" s="124">
        <v>27</v>
      </c>
      <c r="C14" s="1" t="s">
        <v>562</v>
      </c>
      <c r="D14" s="5">
        <v>24</v>
      </c>
      <c r="E14" s="4">
        <v>46.2</v>
      </c>
      <c r="F14" s="5">
        <v>29447</v>
      </c>
      <c r="G14" s="5">
        <v>530046</v>
      </c>
      <c r="H14" s="5">
        <v>31803</v>
      </c>
      <c r="I14" s="4">
        <v>7.5</v>
      </c>
      <c r="J14" s="5">
        <v>1325</v>
      </c>
      <c r="K14" s="20"/>
      <c r="L14" s="5">
        <v>20</v>
      </c>
      <c r="M14" s="4">
        <v>38.5</v>
      </c>
      <c r="N14" s="5">
        <v>46107</v>
      </c>
      <c r="O14" s="5">
        <v>829926</v>
      </c>
      <c r="P14" s="5">
        <v>49796</v>
      </c>
      <c r="Q14" s="4">
        <v>11.8</v>
      </c>
      <c r="R14" s="5">
        <v>2490</v>
      </c>
      <c r="T14" s="5">
        <v>0</v>
      </c>
      <c r="U14" s="4">
        <v>0</v>
      </c>
      <c r="V14" s="5">
        <v>0</v>
      </c>
      <c r="W14" s="5">
        <v>0</v>
      </c>
      <c r="X14" s="5">
        <v>0</v>
      </c>
      <c r="Y14" s="4">
        <v>0</v>
      </c>
      <c r="Z14" s="5">
        <v>0</v>
      </c>
      <c r="AB14" s="5">
        <v>4</v>
      </c>
      <c r="AC14" s="4">
        <v>7.7</v>
      </c>
      <c r="AD14" s="5">
        <v>45192</v>
      </c>
      <c r="AE14" s="5">
        <v>813456</v>
      </c>
      <c r="AF14" s="5">
        <v>48807</v>
      </c>
      <c r="AG14" s="4">
        <v>11.5</v>
      </c>
      <c r="AH14" s="5">
        <v>12202</v>
      </c>
      <c r="AJ14" s="5">
        <v>3</v>
      </c>
      <c r="AK14" s="4">
        <v>5.8</v>
      </c>
      <c r="AL14" s="5">
        <v>74606</v>
      </c>
      <c r="AM14" s="5">
        <v>1342908</v>
      </c>
      <c r="AN14" s="5">
        <v>80574</v>
      </c>
      <c r="AO14" s="4">
        <v>19.1</v>
      </c>
      <c r="AP14" s="5">
        <v>26858</v>
      </c>
      <c r="AR14" s="5">
        <v>1</v>
      </c>
      <c r="AS14" s="4">
        <v>1.9</v>
      </c>
      <c r="AT14" s="5">
        <v>196075</v>
      </c>
      <c r="AU14" s="5">
        <v>3529350</v>
      </c>
      <c r="AV14" s="5">
        <v>211761</v>
      </c>
      <c r="AW14" s="4">
        <v>50.1</v>
      </c>
      <c r="AX14" s="5">
        <v>211761</v>
      </c>
      <c r="AZ14" s="162">
        <f t="shared" si="1"/>
        <v>52</v>
      </c>
      <c r="BA14" s="162">
        <f t="shared" si="2"/>
        <v>100.10000000000001</v>
      </c>
      <c r="BB14" s="162">
        <f t="shared" si="3"/>
        <v>391427</v>
      </c>
      <c r="BC14" s="162">
        <f t="shared" si="4"/>
        <v>7045686</v>
      </c>
      <c r="BD14" s="162">
        <f t="shared" si="5"/>
        <v>422741</v>
      </c>
      <c r="BE14" s="162">
        <f t="shared" si="6"/>
        <v>100</v>
      </c>
      <c r="BF14" s="162">
        <f t="shared" si="7"/>
        <v>8129.634615384615</v>
      </c>
    </row>
    <row r="15" spans="1:58" ht="15" customHeight="1">
      <c r="A15" s="1">
        <v>6</v>
      </c>
      <c r="B15" s="124">
        <v>34</v>
      </c>
      <c r="C15" s="1" t="s">
        <v>439</v>
      </c>
      <c r="D15" s="5">
        <v>320</v>
      </c>
      <c r="E15" s="4">
        <v>46.8</v>
      </c>
      <c r="F15" s="5">
        <v>151178</v>
      </c>
      <c r="G15" s="5">
        <v>7256544</v>
      </c>
      <c r="H15" s="5">
        <v>435393</v>
      </c>
      <c r="I15" s="4">
        <v>17.2</v>
      </c>
      <c r="J15" s="5">
        <v>1361</v>
      </c>
      <c r="K15" s="20"/>
      <c r="L15" s="5">
        <v>247</v>
      </c>
      <c r="M15" s="4">
        <v>36.2</v>
      </c>
      <c r="N15" s="5">
        <v>261185</v>
      </c>
      <c r="O15" s="5">
        <v>12536880</v>
      </c>
      <c r="P15" s="5">
        <v>752213</v>
      </c>
      <c r="Q15" s="4">
        <v>29.6</v>
      </c>
      <c r="R15" s="5">
        <v>3045</v>
      </c>
      <c r="T15" s="5">
        <v>74</v>
      </c>
      <c r="U15" s="4">
        <v>10.8</v>
      </c>
      <c r="V15" s="5">
        <v>174135</v>
      </c>
      <c r="W15" s="5">
        <v>8358480</v>
      </c>
      <c r="X15" s="5">
        <v>501509</v>
      </c>
      <c r="Y15" s="4">
        <v>19.8</v>
      </c>
      <c r="Z15" s="5">
        <v>6777</v>
      </c>
      <c r="AB15" s="5">
        <v>32</v>
      </c>
      <c r="AC15" s="4">
        <v>4.7</v>
      </c>
      <c r="AD15" s="5">
        <v>155620</v>
      </c>
      <c r="AE15" s="5">
        <v>7469760</v>
      </c>
      <c r="AF15" s="5">
        <v>448186</v>
      </c>
      <c r="AG15" s="4">
        <v>17.5</v>
      </c>
      <c r="AH15" s="5">
        <v>14006</v>
      </c>
      <c r="AJ15" s="5">
        <v>9</v>
      </c>
      <c r="AK15" s="4">
        <v>1.3</v>
      </c>
      <c r="AL15" s="5">
        <v>89881</v>
      </c>
      <c r="AM15" s="5">
        <v>4314288</v>
      </c>
      <c r="AN15" s="5">
        <v>258857</v>
      </c>
      <c r="AO15" s="4">
        <v>10.2</v>
      </c>
      <c r="AP15" s="5">
        <v>28762</v>
      </c>
      <c r="AR15" s="5">
        <v>2</v>
      </c>
      <c r="AS15" s="4">
        <v>0.3</v>
      </c>
      <c r="AT15" s="5">
        <v>48995</v>
      </c>
      <c r="AU15" s="5">
        <v>2351760</v>
      </c>
      <c r="AV15" s="5">
        <v>141106</v>
      </c>
      <c r="AW15" s="4">
        <v>5.6</v>
      </c>
      <c r="AX15" s="5">
        <v>70552</v>
      </c>
      <c r="AZ15" s="162">
        <f t="shared" si="1"/>
        <v>684</v>
      </c>
      <c r="BA15" s="162">
        <f t="shared" si="2"/>
        <v>100.1</v>
      </c>
      <c r="BB15" s="162">
        <f t="shared" si="3"/>
        <v>880994</v>
      </c>
      <c r="BC15" s="162">
        <f t="shared" si="4"/>
        <v>42287712</v>
      </c>
      <c r="BD15" s="162">
        <f t="shared" si="5"/>
        <v>2537264</v>
      </c>
      <c r="BE15" s="162">
        <f t="shared" si="6"/>
        <v>99.89999999999999</v>
      </c>
      <c r="BF15" s="162">
        <f t="shared" si="7"/>
        <v>3709.4502923976606</v>
      </c>
    </row>
    <row r="16" spans="1:58" ht="15" customHeight="1">
      <c r="A16" s="1">
        <v>7</v>
      </c>
      <c r="B16" s="124">
        <v>37</v>
      </c>
      <c r="C16" s="9" t="s">
        <v>144</v>
      </c>
      <c r="D16" s="10">
        <v>347</v>
      </c>
      <c r="E16" s="12">
        <v>41.3</v>
      </c>
      <c r="F16" s="10">
        <v>112039</v>
      </c>
      <c r="G16" s="10">
        <v>7988808</v>
      </c>
      <c r="H16" s="10">
        <v>479329</v>
      </c>
      <c r="I16" s="12">
        <v>9.6</v>
      </c>
      <c r="J16" s="10">
        <v>1381</v>
      </c>
      <c r="K16" s="20"/>
      <c r="L16" s="10">
        <v>268</v>
      </c>
      <c r="M16" s="12">
        <v>31.9</v>
      </c>
      <c r="N16" s="10">
        <v>212252</v>
      </c>
      <c r="O16" s="10">
        <v>13611093</v>
      </c>
      <c r="P16" s="10">
        <v>816666</v>
      </c>
      <c r="Q16" s="12">
        <v>16.4</v>
      </c>
      <c r="R16" s="10">
        <v>3047</v>
      </c>
      <c r="T16" s="10">
        <v>110</v>
      </c>
      <c r="U16" s="12">
        <v>13.1</v>
      </c>
      <c r="V16" s="10">
        <v>210187</v>
      </c>
      <c r="W16" s="10">
        <v>12823204</v>
      </c>
      <c r="X16" s="10">
        <v>769392</v>
      </c>
      <c r="Y16" s="12">
        <v>15.4</v>
      </c>
      <c r="Z16" s="10">
        <v>6994</v>
      </c>
      <c r="AB16" s="10">
        <v>65</v>
      </c>
      <c r="AC16" s="12">
        <v>7.7</v>
      </c>
      <c r="AD16" s="10">
        <v>250140</v>
      </c>
      <c r="AE16" s="10">
        <v>15362001</v>
      </c>
      <c r="AF16" s="10">
        <v>921720</v>
      </c>
      <c r="AG16" s="12">
        <v>18.5</v>
      </c>
      <c r="AH16" s="10">
        <v>14180</v>
      </c>
      <c r="AJ16" s="10">
        <v>45</v>
      </c>
      <c r="AK16" s="12">
        <v>5.4</v>
      </c>
      <c r="AL16" s="10">
        <v>375064</v>
      </c>
      <c r="AM16" s="10">
        <v>22485335</v>
      </c>
      <c r="AN16" s="10">
        <v>1349120</v>
      </c>
      <c r="AO16" s="12">
        <v>27.1</v>
      </c>
      <c r="AP16" s="10">
        <v>29980</v>
      </c>
      <c r="AR16" s="10">
        <v>6</v>
      </c>
      <c r="AS16" s="12">
        <v>0.7</v>
      </c>
      <c r="AT16" s="10">
        <v>185229</v>
      </c>
      <c r="AU16" s="10">
        <v>10928511</v>
      </c>
      <c r="AV16" s="10">
        <v>655711</v>
      </c>
      <c r="AW16" s="12">
        <v>13.1</v>
      </c>
      <c r="AX16" s="10">
        <v>109285</v>
      </c>
      <c r="AZ16" s="162">
        <f t="shared" si="1"/>
        <v>841</v>
      </c>
      <c r="BA16" s="162">
        <f t="shared" si="2"/>
        <v>100.1</v>
      </c>
      <c r="BB16" s="162">
        <f t="shared" si="3"/>
        <v>1344911</v>
      </c>
      <c r="BC16" s="162">
        <f t="shared" si="4"/>
        <v>83198952</v>
      </c>
      <c r="BD16" s="162">
        <f t="shared" si="5"/>
        <v>4991938</v>
      </c>
      <c r="BE16" s="162">
        <f t="shared" si="6"/>
        <v>100.1</v>
      </c>
      <c r="BF16" s="162">
        <f t="shared" si="7"/>
        <v>5935.717003567182</v>
      </c>
    </row>
    <row r="17" spans="1:58" ht="15" customHeight="1">
      <c r="A17" s="1">
        <v>8</v>
      </c>
      <c r="C17" s="7" t="s">
        <v>728</v>
      </c>
      <c r="D17" s="5">
        <v>1177</v>
      </c>
      <c r="E17" s="4">
        <v>46.1</v>
      </c>
      <c r="F17" s="5">
        <v>757265</v>
      </c>
      <c r="G17" s="5">
        <v>26943684</v>
      </c>
      <c r="H17" s="5">
        <v>1616622</v>
      </c>
      <c r="I17" s="4">
        <v>12.7</v>
      </c>
      <c r="J17" s="5">
        <v>1374</v>
      </c>
      <c r="K17" s="20"/>
      <c r="L17" s="5">
        <v>827</v>
      </c>
      <c r="M17" s="4">
        <v>32.4</v>
      </c>
      <c r="N17" s="5">
        <v>1144075</v>
      </c>
      <c r="O17" s="5">
        <v>41884485</v>
      </c>
      <c r="P17" s="5">
        <v>2513070</v>
      </c>
      <c r="Q17" s="4">
        <v>19.7</v>
      </c>
      <c r="R17" s="5">
        <v>3039</v>
      </c>
      <c r="S17" s="20"/>
      <c r="T17" s="5">
        <v>280</v>
      </c>
      <c r="U17" s="4">
        <v>11</v>
      </c>
      <c r="V17" s="5">
        <v>833454</v>
      </c>
      <c r="W17" s="5">
        <v>31980056</v>
      </c>
      <c r="X17" s="5">
        <v>1918804</v>
      </c>
      <c r="Y17" s="4">
        <v>15</v>
      </c>
      <c r="Z17" s="5">
        <v>6853</v>
      </c>
      <c r="AA17" s="20"/>
      <c r="AB17" s="5">
        <v>169</v>
      </c>
      <c r="AC17" s="4">
        <v>6.6</v>
      </c>
      <c r="AD17" s="5">
        <v>1113607</v>
      </c>
      <c r="AE17" s="5">
        <v>39607897</v>
      </c>
      <c r="AF17" s="5">
        <v>2376473</v>
      </c>
      <c r="AG17" s="4">
        <v>18.6</v>
      </c>
      <c r="AH17" s="5">
        <v>14062</v>
      </c>
      <c r="AI17" s="20"/>
      <c r="AJ17" s="5">
        <v>83</v>
      </c>
      <c r="AK17" s="4">
        <v>3.3</v>
      </c>
      <c r="AL17" s="5">
        <v>1070212</v>
      </c>
      <c r="AM17" s="5">
        <v>41111987</v>
      </c>
      <c r="AN17" s="5">
        <v>2466718</v>
      </c>
      <c r="AO17" s="4">
        <v>19.4</v>
      </c>
      <c r="AP17" s="5">
        <v>29719</v>
      </c>
      <c r="AQ17" s="20"/>
      <c r="AR17" s="5">
        <v>16</v>
      </c>
      <c r="AS17" s="4">
        <v>0.6</v>
      </c>
      <c r="AT17" s="5">
        <v>972630</v>
      </c>
      <c r="AU17" s="5">
        <v>30910227</v>
      </c>
      <c r="AV17" s="5">
        <v>1854614</v>
      </c>
      <c r="AW17" s="4">
        <v>14.5</v>
      </c>
      <c r="AX17" s="5">
        <v>115913</v>
      </c>
      <c r="AZ17" s="162">
        <f t="shared" si="1"/>
        <v>2552</v>
      </c>
      <c r="BA17" s="162">
        <f t="shared" si="2"/>
        <v>99.99999999999999</v>
      </c>
      <c r="BB17" s="162">
        <f t="shared" si="3"/>
        <v>5891243</v>
      </c>
      <c r="BC17" s="162">
        <f t="shared" si="4"/>
        <v>212438336</v>
      </c>
      <c r="BD17" s="162">
        <f t="shared" si="5"/>
        <v>12746301</v>
      </c>
      <c r="BE17" s="162">
        <f t="shared" si="6"/>
        <v>99.9</v>
      </c>
      <c r="BF17" s="162">
        <f t="shared" si="7"/>
        <v>4994.632053291536</v>
      </c>
    </row>
    <row r="18" spans="1:58" ht="15" customHeight="1">
      <c r="A18" s="1">
        <v>9</v>
      </c>
      <c r="C18" s="2" t="s">
        <v>557</v>
      </c>
      <c r="D18" s="5"/>
      <c r="E18" s="4"/>
      <c r="F18" s="5"/>
      <c r="G18" s="5"/>
      <c r="H18" s="5"/>
      <c r="J18" s="5"/>
      <c r="K18" s="20"/>
      <c r="L18" s="5"/>
      <c r="M18" s="4"/>
      <c r="N18" s="5"/>
      <c r="O18" s="5"/>
      <c r="P18" s="5"/>
      <c r="Q18" s="4"/>
      <c r="R18" s="5"/>
      <c r="S18" s="26"/>
      <c r="T18" s="5"/>
      <c r="U18" s="4"/>
      <c r="V18" s="5"/>
      <c r="W18" s="5"/>
      <c r="X18" s="5"/>
      <c r="Y18" s="4"/>
      <c r="Z18" s="5"/>
      <c r="AA18" s="26"/>
      <c r="AB18" s="5"/>
      <c r="AC18" s="4"/>
      <c r="AD18" s="5"/>
      <c r="AE18" s="5"/>
      <c r="AF18" s="5"/>
      <c r="AG18" s="4"/>
      <c r="AH18" s="5"/>
      <c r="AI18" s="26"/>
      <c r="AJ18" s="5"/>
      <c r="AK18" s="4"/>
      <c r="AL18" s="5"/>
      <c r="AM18" s="5"/>
      <c r="AN18" s="5"/>
      <c r="AO18" s="4"/>
      <c r="AP18" s="5"/>
      <c r="AQ18" s="26"/>
      <c r="AR18" s="5"/>
      <c r="AS18" s="4"/>
      <c r="AT18" s="5"/>
      <c r="AU18" s="5"/>
      <c r="AV18" s="5"/>
      <c r="AW18" s="4"/>
      <c r="AX18" s="5"/>
      <c r="AZ18" s="162">
        <f t="shared" si="1"/>
        <v>0</v>
      </c>
      <c r="BA18" s="162">
        <f t="shared" si="2"/>
        <v>0</v>
      </c>
      <c r="BB18" s="162">
        <f t="shared" si="3"/>
        <v>0</v>
      </c>
      <c r="BC18" s="162">
        <f t="shared" si="4"/>
        <v>0</v>
      </c>
      <c r="BD18" s="162">
        <f t="shared" si="5"/>
        <v>0</v>
      </c>
      <c r="BE18" s="162">
        <f t="shared" si="6"/>
        <v>0</v>
      </c>
      <c r="BF18" s="162"/>
    </row>
    <row r="19" spans="1:58" ht="15" customHeight="1">
      <c r="A19" s="1">
        <v>10</v>
      </c>
      <c r="B19" s="124">
        <v>10</v>
      </c>
      <c r="C19" s="1" t="s">
        <v>450</v>
      </c>
      <c r="D19" s="5">
        <v>25</v>
      </c>
      <c r="E19" s="4">
        <v>29.1</v>
      </c>
      <c r="F19" s="5">
        <v>15281</v>
      </c>
      <c r="G19" s="5">
        <v>565397</v>
      </c>
      <c r="H19" s="5">
        <v>33924</v>
      </c>
      <c r="I19" s="4">
        <v>3</v>
      </c>
      <c r="J19" s="5">
        <v>1357</v>
      </c>
      <c r="K19" s="20"/>
      <c r="L19" s="5">
        <v>33</v>
      </c>
      <c r="M19" s="4">
        <v>38.4</v>
      </c>
      <c r="N19" s="5">
        <v>46933</v>
      </c>
      <c r="O19" s="5">
        <v>1736521</v>
      </c>
      <c r="P19" s="5">
        <v>104191</v>
      </c>
      <c r="Q19" s="4">
        <v>9.3</v>
      </c>
      <c r="R19" s="5">
        <v>3157</v>
      </c>
      <c r="T19" s="5">
        <v>13</v>
      </c>
      <c r="U19" s="4">
        <v>15.1</v>
      </c>
      <c r="V19" s="5">
        <v>41762</v>
      </c>
      <c r="W19" s="5">
        <v>1545194</v>
      </c>
      <c r="X19" s="5">
        <v>92712</v>
      </c>
      <c r="Y19" s="4">
        <v>8.3</v>
      </c>
      <c r="Z19" s="5">
        <v>7132</v>
      </c>
      <c r="AB19" s="5">
        <v>10</v>
      </c>
      <c r="AC19" s="4">
        <v>11.6</v>
      </c>
      <c r="AD19" s="5">
        <v>62562</v>
      </c>
      <c r="AE19" s="5">
        <v>2314794</v>
      </c>
      <c r="AF19" s="5">
        <v>138888</v>
      </c>
      <c r="AG19" s="4">
        <v>12.4</v>
      </c>
      <c r="AH19" s="5">
        <v>13889</v>
      </c>
      <c r="AJ19" s="5">
        <v>3</v>
      </c>
      <c r="AK19" s="4">
        <v>3.5</v>
      </c>
      <c r="AL19" s="5">
        <v>40249</v>
      </c>
      <c r="AM19" s="5">
        <v>1489213</v>
      </c>
      <c r="AN19" s="5">
        <v>89353</v>
      </c>
      <c r="AO19" s="4">
        <v>8</v>
      </c>
      <c r="AP19" s="5">
        <v>29784</v>
      </c>
      <c r="AR19" s="5">
        <v>2</v>
      </c>
      <c r="AS19" s="4">
        <v>2.3</v>
      </c>
      <c r="AT19" s="5">
        <v>297824</v>
      </c>
      <c r="AU19" s="5">
        <v>11019488</v>
      </c>
      <c r="AV19" s="5">
        <v>661169</v>
      </c>
      <c r="AW19" s="4">
        <v>59</v>
      </c>
      <c r="AX19" s="5">
        <v>330585</v>
      </c>
      <c r="AZ19" s="162">
        <f t="shared" si="1"/>
        <v>86</v>
      </c>
      <c r="BA19" s="162">
        <f t="shared" si="2"/>
        <v>99.99999999999999</v>
      </c>
      <c r="BB19" s="162">
        <f t="shared" si="3"/>
        <v>504611</v>
      </c>
      <c r="BC19" s="162">
        <f t="shared" si="4"/>
        <v>18670607</v>
      </c>
      <c r="BD19" s="162">
        <f t="shared" si="5"/>
        <v>1120237</v>
      </c>
      <c r="BE19" s="162">
        <f t="shared" si="6"/>
        <v>100</v>
      </c>
      <c r="BF19" s="162">
        <f t="shared" si="7"/>
        <v>13026.011627906977</v>
      </c>
    </row>
    <row r="20" spans="1:58" ht="15" customHeight="1">
      <c r="A20" s="1">
        <v>11</v>
      </c>
      <c r="B20" s="124">
        <v>14</v>
      </c>
      <c r="C20" s="1" t="s">
        <v>113</v>
      </c>
      <c r="D20" s="5">
        <v>183</v>
      </c>
      <c r="E20" s="4">
        <v>37.5</v>
      </c>
      <c r="F20" s="5">
        <v>58786</v>
      </c>
      <c r="G20" s="5">
        <v>4350164</v>
      </c>
      <c r="H20" s="5">
        <v>261010</v>
      </c>
      <c r="I20" s="4">
        <v>10.3</v>
      </c>
      <c r="J20" s="5">
        <v>1426</v>
      </c>
      <c r="K20" s="20"/>
      <c r="L20" s="5">
        <v>179</v>
      </c>
      <c r="M20" s="4">
        <v>36.7</v>
      </c>
      <c r="N20" s="5">
        <v>133590</v>
      </c>
      <c r="O20" s="5">
        <v>9885660</v>
      </c>
      <c r="P20" s="5">
        <v>593140</v>
      </c>
      <c r="Q20" s="4">
        <v>23.4</v>
      </c>
      <c r="R20" s="5">
        <v>3314</v>
      </c>
      <c r="T20" s="5">
        <v>71</v>
      </c>
      <c r="U20" s="4">
        <v>14.5</v>
      </c>
      <c r="V20" s="5">
        <v>106390</v>
      </c>
      <c r="W20" s="5">
        <v>7872860</v>
      </c>
      <c r="X20" s="5">
        <v>472372</v>
      </c>
      <c r="Y20" s="4">
        <v>18.7</v>
      </c>
      <c r="Z20" s="5">
        <v>6653</v>
      </c>
      <c r="AB20" s="5">
        <v>39</v>
      </c>
      <c r="AC20" s="4">
        <v>8</v>
      </c>
      <c r="AD20" s="5">
        <v>121582</v>
      </c>
      <c r="AE20" s="5">
        <v>8997068</v>
      </c>
      <c r="AF20" s="5">
        <v>539824</v>
      </c>
      <c r="AG20" s="4">
        <v>21.3</v>
      </c>
      <c r="AH20" s="5">
        <v>13842</v>
      </c>
      <c r="AJ20" s="5">
        <v>11</v>
      </c>
      <c r="AK20" s="4">
        <v>2.3</v>
      </c>
      <c r="AL20" s="5">
        <v>73416</v>
      </c>
      <c r="AM20" s="5">
        <v>5432784</v>
      </c>
      <c r="AN20" s="5">
        <v>325967</v>
      </c>
      <c r="AO20" s="4">
        <v>12.9</v>
      </c>
      <c r="AP20" s="5">
        <v>29633</v>
      </c>
      <c r="AR20" s="5">
        <v>5</v>
      </c>
      <c r="AS20" s="4">
        <v>1</v>
      </c>
      <c r="AT20" s="5">
        <v>76562</v>
      </c>
      <c r="AU20" s="5">
        <v>5665588</v>
      </c>
      <c r="AV20" s="5">
        <v>339935</v>
      </c>
      <c r="AW20" s="4">
        <v>13.4</v>
      </c>
      <c r="AX20" s="5">
        <v>67987</v>
      </c>
      <c r="AZ20" s="162">
        <f t="shared" si="1"/>
        <v>488</v>
      </c>
      <c r="BA20" s="162">
        <f t="shared" si="2"/>
        <v>100</v>
      </c>
      <c r="BB20" s="162">
        <f t="shared" si="3"/>
        <v>570326</v>
      </c>
      <c r="BC20" s="162">
        <f t="shared" si="4"/>
        <v>42204124</v>
      </c>
      <c r="BD20" s="162">
        <f t="shared" si="5"/>
        <v>2532248</v>
      </c>
      <c r="BE20" s="162">
        <f t="shared" si="6"/>
        <v>100.00000000000001</v>
      </c>
      <c r="BF20" s="162">
        <f t="shared" si="7"/>
        <v>5189.0327868852455</v>
      </c>
    </row>
    <row r="21" spans="1:58" ht="15" customHeight="1">
      <c r="A21" s="1">
        <v>12</v>
      </c>
      <c r="B21" s="124">
        <v>28</v>
      </c>
      <c r="C21" s="1" t="s">
        <v>225</v>
      </c>
      <c r="D21" s="5">
        <v>125</v>
      </c>
      <c r="E21" s="4">
        <v>56.5</v>
      </c>
      <c r="F21" s="5">
        <v>103647</v>
      </c>
      <c r="G21" s="5">
        <v>2798469</v>
      </c>
      <c r="H21" s="5">
        <v>167908</v>
      </c>
      <c r="I21" s="4">
        <v>11.8</v>
      </c>
      <c r="J21" s="5">
        <v>1343</v>
      </c>
      <c r="K21" s="20"/>
      <c r="L21" s="5">
        <v>62</v>
      </c>
      <c r="M21" s="4">
        <v>28</v>
      </c>
      <c r="N21" s="5">
        <v>115740</v>
      </c>
      <c r="O21" s="5">
        <v>3124980</v>
      </c>
      <c r="P21" s="5">
        <v>187499</v>
      </c>
      <c r="Q21" s="4">
        <v>13.2</v>
      </c>
      <c r="R21" s="5">
        <v>3024</v>
      </c>
      <c r="T21" s="5">
        <v>15</v>
      </c>
      <c r="U21" s="4">
        <v>6.8</v>
      </c>
      <c r="V21" s="5">
        <v>59818</v>
      </c>
      <c r="W21" s="5">
        <v>1615086</v>
      </c>
      <c r="X21" s="5">
        <v>96905</v>
      </c>
      <c r="Y21" s="4">
        <v>6.8</v>
      </c>
      <c r="Z21" s="5">
        <v>6460</v>
      </c>
      <c r="AB21" s="5">
        <v>4</v>
      </c>
      <c r="AC21" s="4">
        <v>1.8</v>
      </c>
      <c r="AD21" s="5">
        <v>29718</v>
      </c>
      <c r="AE21" s="5">
        <v>802386</v>
      </c>
      <c r="AF21" s="5">
        <v>48143</v>
      </c>
      <c r="AG21" s="4">
        <v>3.4</v>
      </c>
      <c r="AH21" s="5">
        <v>12036</v>
      </c>
      <c r="AJ21" s="5">
        <v>10</v>
      </c>
      <c r="AK21" s="4">
        <v>4.5</v>
      </c>
      <c r="AL21" s="5">
        <v>202223</v>
      </c>
      <c r="AM21" s="5">
        <v>5460021</v>
      </c>
      <c r="AN21" s="5">
        <v>327601</v>
      </c>
      <c r="AO21" s="4">
        <v>23</v>
      </c>
      <c r="AP21" s="5">
        <v>32760</v>
      </c>
      <c r="AR21" s="5">
        <v>5</v>
      </c>
      <c r="AS21" s="4">
        <v>2.3</v>
      </c>
      <c r="AT21" s="5">
        <v>366666</v>
      </c>
      <c r="AU21" s="5">
        <v>9899982</v>
      </c>
      <c r="AV21" s="5">
        <v>593999</v>
      </c>
      <c r="AW21" s="4">
        <v>41.8</v>
      </c>
      <c r="AX21" s="5">
        <v>118800</v>
      </c>
      <c r="AZ21" s="162">
        <f t="shared" si="1"/>
        <v>221</v>
      </c>
      <c r="BA21" s="162">
        <f t="shared" si="2"/>
        <v>99.89999999999999</v>
      </c>
      <c r="BB21" s="162">
        <f t="shared" si="3"/>
        <v>877812</v>
      </c>
      <c r="BC21" s="162">
        <f t="shared" si="4"/>
        <v>23700924</v>
      </c>
      <c r="BD21" s="162">
        <f t="shared" si="5"/>
        <v>1422055</v>
      </c>
      <c r="BE21" s="162">
        <f t="shared" si="6"/>
        <v>100</v>
      </c>
      <c r="BF21" s="162">
        <f t="shared" si="7"/>
        <v>6434.638009049774</v>
      </c>
    </row>
    <row r="22" spans="1:58" ht="15" customHeight="1">
      <c r="A22" s="1">
        <v>13</v>
      </c>
      <c r="B22" s="124">
        <v>31</v>
      </c>
      <c r="C22" s="1" t="s">
        <v>459</v>
      </c>
      <c r="D22" s="5">
        <v>6</v>
      </c>
      <c r="E22" s="4">
        <v>14.6</v>
      </c>
      <c r="F22" s="5">
        <v>10206</v>
      </c>
      <c r="G22" s="5">
        <v>153090</v>
      </c>
      <c r="H22" s="5">
        <v>9185</v>
      </c>
      <c r="I22" s="18">
        <v>0.15</v>
      </c>
      <c r="J22" s="5">
        <v>1531</v>
      </c>
      <c r="K22" s="20"/>
      <c r="L22" s="5">
        <v>6</v>
      </c>
      <c r="M22" s="4">
        <v>14.6</v>
      </c>
      <c r="N22" s="5">
        <v>24821</v>
      </c>
      <c r="O22" s="5">
        <v>372315</v>
      </c>
      <c r="P22" s="5">
        <v>22339</v>
      </c>
      <c r="Q22" s="18">
        <v>0.35</v>
      </c>
      <c r="R22" s="5">
        <v>3723</v>
      </c>
      <c r="T22" s="5">
        <v>6</v>
      </c>
      <c r="U22" s="4">
        <v>14.6</v>
      </c>
      <c r="V22" s="5">
        <v>52640</v>
      </c>
      <c r="W22" s="5">
        <v>789600</v>
      </c>
      <c r="X22" s="5">
        <v>47376</v>
      </c>
      <c r="Y22" s="18">
        <v>0.75</v>
      </c>
      <c r="Z22" s="5">
        <v>7896</v>
      </c>
      <c r="AB22" s="5">
        <v>5</v>
      </c>
      <c r="AC22" s="4">
        <v>12.2</v>
      </c>
      <c r="AD22" s="5">
        <v>76196</v>
      </c>
      <c r="AE22" s="5">
        <v>1142940</v>
      </c>
      <c r="AF22" s="5">
        <v>68576</v>
      </c>
      <c r="AG22" s="18">
        <v>1.1</v>
      </c>
      <c r="AH22" s="5">
        <v>13715</v>
      </c>
      <c r="AJ22" s="5">
        <v>2</v>
      </c>
      <c r="AK22" s="4">
        <v>4.9</v>
      </c>
      <c r="AL22" s="5">
        <v>69489</v>
      </c>
      <c r="AM22" s="5">
        <v>1042335</v>
      </c>
      <c r="AN22" s="5">
        <v>62540</v>
      </c>
      <c r="AO22" s="18">
        <v>1</v>
      </c>
      <c r="AP22" s="5">
        <v>31270</v>
      </c>
      <c r="AR22" s="5">
        <v>16</v>
      </c>
      <c r="AS22" s="4">
        <v>39.1</v>
      </c>
      <c r="AT22" s="5">
        <v>6795837</v>
      </c>
      <c r="AU22" s="5">
        <v>101937555</v>
      </c>
      <c r="AV22" s="5">
        <v>6116254</v>
      </c>
      <c r="AW22" s="4">
        <v>96.7</v>
      </c>
      <c r="AX22" s="5">
        <v>382266</v>
      </c>
      <c r="AZ22" s="162">
        <f t="shared" si="1"/>
        <v>41</v>
      </c>
      <c r="BA22" s="162">
        <f t="shared" si="2"/>
        <v>100</v>
      </c>
      <c r="BB22" s="162">
        <f t="shared" si="3"/>
        <v>7029189</v>
      </c>
      <c r="BC22" s="162">
        <f t="shared" si="4"/>
        <v>105437835</v>
      </c>
      <c r="BD22" s="162">
        <f t="shared" si="5"/>
        <v>6326270</v>
      </c>
      <c r="BE22" s="162">
        <f t="shared" si="6"/>
        <v>100.05</v>
      </c>
      <c r="BF22" s="162">
        <f t="shared" si="7"/>
        <v>154299.26829268291</v>
      </c>
    </row>
    <row r="23" spans="1:58" ht="15" customHeight="1">
      <c r="A23" s="1">
        <v>14</v>
      </c>
      <c r="B23" s="124">
        <v>36</v>
      </c>
      <c r="C23" s="1" t="s">
        <v>460</v>
      </c>
      <c r="D23" s="5">
        <v>352</v>
      </c>
      <c r="E23" s="4">
        <v>33.5</v>
      </c>
      <c r="F23" s="5">
        <v>167856</v>
      </c>
      <c r="G23" s="5">
        <v>8392800</v>
      </c>
      <c r="H23" s="5">
        <v>503568</v>
      </c>
      <c r="I23" s="4">
        <v>6.2</v>
      </c>
      <c r="J23" s="5">
        <v>1431</v>
      </c>
      <c r="K23" s="20"/>
      <c r="L23" s="5">
        <v>369</v>
      </c>
      <c r="M23" s="4">
        <v>35.2</v>
      </c>
      <c r="N23" s="5">
        <v>383364</v>
      </c>
      <c r="O23" s="5">
        <v>19168200</v>
      </c>
      <c r="P23" s="5">
        <v>1150092</v>
      </c>
      <c r="Q23" s="4">
        <v>14.1</v>
      </c>
      <c r="R23" s="5">
        <v>3117</v>
      </c>
      <c r="T23" s="5">
        <v>153</v>
      </c>
      <c r="U23" s="4">
        <v>14.6</v>
      </c>
      <c r="V23" s="5">
        <v>355914</v>
      </c>
      <c r="W23" s="5">
        <v>17795700</v>
      </c>
      <c r="X23" s="5">
        <v>1067742</v>
      </c>
      <c r="Y23" s="4">
        <v>13.1</v>
      </c>
      <c r="Z23" s="5">
        <v>6978</v>
      </c>
      <c r="AB23" s="5">
        <v>103</v>
      </c>
      <c r="AC23" s="4">
        <v>9.8</v>
      </c>
      <c r="AD23" s="5">
        <v>485526</v>
      </c>
      <c r="AE23" s="5">
        <v>24276300</v>
      </c>
      <c r="AF23" s="5">
        <v>1456578</v>
      </c>
      <c r="AG23" s="4">
        <v>17.8</v>
      </c>
      <c r="AH23" s="5">
        <v>14142</v>
      </c>
      <c r="AJ23" s="5">
        <v>54</v>
      </c>
      <c r="AK23" s="4">
        <v>5.1</v>
      </c>
      <c r="AL23" s="5">
        <v>572325</v>
      </c>
      <c r="AM23" s="5">
        <v>28616250</v>
      </c>
      <c r="AN23" s="5">
        <v>1716975</v>
      </c>
      <c r="AO23" s="4">
        <v>21</v>
      </c>
      <c r="AP23" s="5">
        <v>31796</v>
      </c>
      <c r="AR23" s="5">
        <v>19</v>
      </c>
      <c r="AS23" s="4">
        <v>1.8</v>
      </c>
      <c r="AT23" s="5">
        <v>754847</v>
      </c>
      <c r="AU23" s="5">
        <v>37742350</v>
      </c>
      <c r="AV23" s="5">
        <v>2264541</v>
      </c>
      <c r="AW23" s="4">
        <v>27.8</v>
      </c>
      <c r="AX23" s="5">
        <v>119186</v>
      </c>
      <c r="AZ23" s="162">
        <f t="shared" si="1"/>
        <v>1050</v>
      </c>
      <c r="BA23" s="162">
        <f t="shared" si="2"/>
        <v>99.99999999999999</v>
      </c>
      <c r="BB23" s="162">
        <f t="shared" si="3"/>
        <v>2719832</v>
      </c>
      <c r="BC23" s="162">
        <f t="shared" si="4"/>
        <v>135991600</v>
      </c>
      <c r="BD23" s="162">
        <f t="shared" si="5"/>
        <v>8159496</v>
      </c>
      <c r="BE23" s="162">
        <f t="shared" si="6"/>
        <v>100</v>
      </c>
      <c r="BF23" s="162">
        <f t="shared" si="7"/>
        <v>7770.948571428571</v>
      </c>
    </row>
    <row r="24" spans="1:58" ht="15" customHeight="1">
      <c r="A24" s="1">
        <v>15</v>
      </c>
      <c r="B24" s="124">
        <v>45</v>
      </c>
      <c r="C24" s="9" t="s">
        <v>461</v>
      </c>
      <c r="D24" s="10">
        <v>227</v>
      </c>
      <c r="E24" s="12">
        <v>48.2</v>
      </c>
      <c r="F24" s="10">
        <v>165127</v>
      </c>
      <c r="G24" s="10">
        <v>5449191</v>
      </c>
      <c r="H24" s="10">
        <v>326951</v>
      </c>
      <c r="I24" s="12">
        <v>9.3</v>
      </c>
      <c r="J24" s="10">
        <v>1440</v>
      </c>
      <c r="K24" s="20"/>
      <c r="L24" s="10">
        <v>149</v>
      </c>
      <c r="M24" s="12">
        <v>31.6</v>
      </c>
      <c r="N24" s="10">
        <v>236355</v>
      </c>
      <c r="O24" s="10">
        <v>7799715</v>
      </c>
      <c r="P24" s="10">
        <v>467983</v>
      </c>
      <c r="Q24" s="12">
        <v>13.3</v>
      </c>
      <c r="R24" s="10">
        <v>3141</v>
      </c>
      <c r="T24" s="10">
        <v>55</v>
      </c>
      <c r="U24" s="12">
        <v>11.7</v>
      </c>
      <c r="V24" s="10">
        <v>196141</v>
      </c>
      <c r="W24" s="10">
        <v>6472653</v>
      </c>
      <c r="X24" s="10">
        <v>388359</v>
      </c>
      <c r="Y24" s="12">
        <v>11</v>
      </c>
      <c r="Z24" s="10">
        <v>7061</v>
      </c>
      <c r="AB24" s="10">
        <v>24</v>
      </c>
      <c r="AC24" s="12">
        <v>5.1</v>
      </c>
      <c r="AD24" s="10">
        <v>173635</v>
      </c>
      <c r="AE24" s="10">
        <v>5729955</v>
      </c>
      <c r="AF24" s="10">
        <v>343797</v>
      </c>
      <c r="AG24" s="12">
        <v>9.8</v>
      </c>
      <c r="AH24" s="10">
        <v>14325</v>
      </c>
      <c r="AJ24" s="10">
        <v>9</v>
      </c>
      <c r="AK24" s="12">
        <v>1.9</v>
      </c>
      <c r="AL24" s="10">
        <v>126971</v>
      </c>
      <c r="AM24" s="10">
        <v>4190043</v>
      </c>
      <c r="AN24" s="10">
        <v>251403</v>
      </c>
      <c r="AO24" s="12">
        <v>7.1</v>
      </c>
      <c r="AP24" s="10">
        <v>27934</v>
      </c>
      <c r="AR24" s="10">
        <v>7</v>
      </c>
      <c r="AS24" s="12">
        <v>1.5</v>
      </c>
      <c r="AT24" s="10">
        <v>880737</v>
      </c>
      <c r="AU24" s="10">
        <v>29064321</v>
      </c>
      <c r="AV24" s="10">
        <v>1743859</v>
      </c>
      <c r="AW24" s="12">
        <v>49.5</v>
      </c>
      <c r="AX24" s="10">
        <v>249123</v>
      </c>
      <c r="AZ24" s="162">
        <f t="shared" si="1"/>
        <v>471</v>
      </c>
      <c r="BA24" s="162">
        <f t="shared" si="2"/>
        <v>100.00000000000001</v>
      </c>
      <c r="BB24" s="162">
        <f t="shared" si="3"/>
        <v>1778966</v>
      </c>
      <c r="BC24" s="162">
        <f t="shared" si="4"/>
        <v>58705878</v>
      </c>
      <c r="BD24" s="162">
        <f t="shared" si="5"/>
        <v>3522352</v>
      </c>
      <c r="BE24" s="162">
        <f t="shared" si="6"/>
        <v>100</v>
      </c>
      <c r="BF24" s="162">
        <f t="shared" si="7"/>
        <v>7478.454352441614</v>
      </c>
    </row>
    <row r="25" spans="1:58" ht="15" customHeight="1">
      <c r="A25" s="1">
        <v>16</v>
      </c>
      <c r="C25" s="7" t="s">
        <v>558</v>
      </c>
      <c r="D25" s="5">
        <v>918</v>
      </c>
      <c r="E25" s="4">
        <v>39</v>
      </c>
      <c r="F25" s="5">
        <v>520903</v>
      </c>
      <c r="G25" s="5">
        <v>21709111</v>
      </c>
      <c r="H25" s="5">
        <v>1302546</v>
      </c>
      <c r="I25" s="4">
        <v>5.6</v>
      </c>
      <c r="J25" s="5">
        <v>1412</v>
      </c>
      <c r="K25" s="20"/>
      <c r="L25" s="5">
        <v>798</v>
      </c>
      <c r="M25" s="4">
        <v>33.8</v>
      </c>
      <c r="N25" s="5">
        <v>940803</v>
      </c>
      <c r="O25" s="5">
        <v>42087391</v>
      </c>
      <c r="P25" s="5">
        <v>2525244</v>
      </c>
      <c r="Q25" s="4">
        <v>11</v>
      </c>
      <c r="R25" s="5">
        <v>3164</v>
      </c>
      <c r="S25" s="20"/>
      <c r="T25" s="5">
        <v>313</v>
      </c>
      <c r="U25" s="4">
        <v>13.3</v>
      </c>
      <c r="V25" s="5">
        <v>812665</v>
      </c>
      <c r="W25" s="5">
        <v>36091093</v>
      </c>
      <c r="X25" s="5">
        <v>2165466</v>
      </c>
      <c r="Y25" s="4">
        <v>9.4</v>
      </c>
      <c r="Z25" s="5">
        <v>6918</v>
      </c>
      <c r="AA25" s="20"/>
      <c r="AB25" s="5">
        <v>185</v>
      </c>
      <c r="AC25" s="4">
        <v>7.9</v>
      </c>
      <c r="AD25" s="5">
        <v>949219</v>
      </c>
      <c r="AE25" s="5">
        <v>43263443</v>
      </c>
      <c r="AF25" s="5">
        <v>2595806</v>
      </c>
      <c r="AG25" s="4">
        <v>11.2</v>
      </c>
      <c r="AH25" s="5">
        <v>14032</v>
      </c>
      <c r="AI25" s="20"/>
      <c r="AJ25" s="5">
        <v>89</v>
      </c>
      <c r="AK25" s="4">
        <v>3.8</v>
      </c>
      <c r="AL25" s="5">
        <v>1084673</v>
      </c>
      <c r="AM25" s="5">
        <v>46230646</v>
      </c>
      <c r="AN25" s="5">
        <v>2773839</v>
      </c>
      <c r="AO25" s="4">
        <v>12</v>
      </c>
      <c r="AP25" s="5">
        <v>31167</v>
      </c>
      <c r="AQ25" s="20"/>
      <c r="AR25" s="5">
        <v>54</v>
      </c>
      <c r="AS25" s="4">
        <v>2.3</v>
      </c>
      <c r="AT25" s="5">
        <v>9172473</v>
      </c>
      <c r="AU25" s="5">
        <v>195329284</v>
      </c>
      <c r="AV25" s="5">
        <v>11719757</v>
      </c>
      <c r="AW25" s="4">
        <v>50.7</v>
      </c>
      <c r="AX25" s="5">
        <v>217033</v>
      </c>
      <c r="AZ25" s="162">
        <f t="shared" si="1"/>
        <v>2357</v>
      </c>
      <c r="BA25" s="162">
        <f t="shared" si="2"/>
        <v>100.1</v>
      </c>
      <c r="BB25" s="162">
        <f t="shared" si="3"/>
        <v>13480736</v>
      </c>
      <c r="BC25" s="162">
        <f t="shared" si="4"/>
        <v>384710968</v>
      </c>
      <c r="BD25" s="162">
        <f t="shared" si="5"/>
        <v>23082658</v>
      </c>
      <c r="BE25" s="162">
        <f t="shared" si="6"/>
        <v>99.9</v>
      </c>
      <c r="BF25" s="162">
        <f t="shared" si="7"/>
        <v>9793.236317352566</v>
      </c>
    </row>
    <row r="26" spans="1:58" ht="15" customHeight="1">
      <c r="A26" s="1">
        <v>17</v>
      </c>
      <c r="C26" s="2" t="s">
        <v>726</v>
      </c>
      <c r="D26" s="5"/>
      <c r="E26" s="4"/>
      <c r="F26" s="5"/>
      <c r="G26" s="5"/>
      <c r="H26" s="5"/>
      <c r="J26" s="5"/>
      <c r="K26" s="20"/>
      <c r="L26" s="5"/>
      <c r="M26" s="4"/>
      <c r="N26" s="5"/>
      <c r="O26" s="5"/>
      <c r="P26" s="5"/>
      <c r="Q26" s="4"/>
      <c r="R26" s="5"/>
      <c r="S26" s="26"/>
      <c r="T26" s="5"/>
      <c r="U26" s="4"/>
      <c r="V26" s="5"/>
      <c r="X26" s="5"/>
      <c r="Y26" s="4"/>
      <c r="Z26" s="5"/>
      <c r="AA26" s="26"/>
      <c r="AB26" s="5"/>
      <c r="AC26" s="4"/>
      <c r="AD26" s="5"/>
      <c r="AE26" s="5"/>
      <c r="AF26" s="5"/>
      <c r="AG26" s="4"/>
      <c r="AH26" s="5"/>
      <c r="AI26" s="26"/>
      <c r="AJ26" s="5"/>
      <c r="AK26" s="4"/>
      <c r="AL26" s="5"/>
      <c r="AM26" s="5"/>
      <c r="AN26" s="5"/>
      <c r="AO26" s="4"/>
      <c r="AP26" s="5"/>
      <c r="AQ26" s="26"/>
      <c r="AR26" s="5"/>
      <c r="AS26" s="4"/>
      <c r="AT26" s="5"/>
      <c r="AU26" s="5"/>
      <c r="AV26" s="5"/>
      <c r="AW26" s="4"/>
      <c r="AX26" s="5"/>
      <c r="AZ26" s="162">
        <f t="shared" si="1"/>
        <v>0</v>
      </c>
      <c r="BA26" s="162">
        <f t="shared" si="2"/>
        <v>0</v>
      </c>
      <c r="BB26" s="162">
        <f t="shared" si="3"/>
        <v>0</v>
      </c>
      <c r="BC26" s="162">
        <f t="shared" si="4"/>
        <v>0</v>
      </c>
      <c r="BD26" s="162">
        <f t="shared" si="5"/>
        <v>0</v>
      </c>
      <c r="BE26" s="162">
        <f t="shared" si="6"/>
        <v>0</v>
      </c>
      <c r="BF26" s="162"/>
    </row>
    <row r="27" spans="1:58" ht="15" customHeight="1">
      <c r="A27" s="1">
        <v>18</v>
      </c>
      <c r="B27" s="124">
        <v>6</v>
      </c>
      <c r="C27" s="1" t="s">
        <v>231</v>
      </c>
      <c r="D27" s="5">
        <v>374</v>
      </c>
      <c r="E27" s="4">
        <v>53.3</v>
      </c>
      <c r="F27" s="5">
        <v>143780</v>
      </c>
      <c r="G27" s="5">
        <v>8770580</v>
      </c>
      <c r="H27" s="5">
        <v>526235</v>
      </c>
      <c r="I27" s="4">
        <v>17.1</v>
      </c>
      <c r="J27" s="5">
        <v>1407</v>
      </c>
      <c r="K27" s="20"/>
      <c r="L27" s="5">
        <v>198</v>
      </c>
      <c r="M27" s="4">
        <v>28.3</v>
      </c>
      <c r="N27" s="5">
        <v>164895</v>
      </c>
      <c r="O27" s="5">
        <v>10058595</v>
      </c>
      <c r="P27" s="5">
        <v>603516</v>
      </c>
      <c r="Q27" s="4">
        <v>19.6</v>
      </c>
      <c r="R27" s="5">
        <v>3048</v>
      </c>
      <c r="T27" s="5">
        <v>77</v>
      </c>
      <c r="U27" s="4">
        <v>11</v>
      </c>
      <c r="V27" s="5">
        <v>143473</v>
      </c>
      <c r="W27" s="5">
        <v>8751853</v>
      </c>
      <c r="X27" s="5">
        <v>525111</v>
      </c>
      <c r="Y27" s="4">
        <v>17.1</v>
      </c>
      <c r="Z27" s="5">
        <v>6820</v>
      </c>
      <c r="AB27" s="5">
        <v>34</v>
      </c>
      <c r="AC27" s="4">
        <v>4.9</v>
      </c>
      <c r="AD27" s="5">
        <v>127640</v>
      </c>
      <c r="AE27" s="5">
        <v>7786040</v>
      </c>
      <c r="AF27" s="5">
        <v>467162</v>
      </c>
      <c r="AG27" s="4">
        <v>15.2</v>
      </c>
      <c r="AH27" s="5">
        <v>13740</v>
      </c>
      <c r="AJ27" s="5">
        <v>12</v>
      </c>
      <c r="AK27" s="4">
        <v>1.7</v>
      </c>
      <c r="AL27" s="5">
        <v>106032</v>
      </c>
      <c r="AM27" s="5">
        <v>6467952</v>
      </c>
      <c r="AN27" s="5">
        <v>388077</v>
      </c>
      <c r="AO27" s="4">
        <v>12.6</v>
      </c>
      <c r="AP27" s="5">
        <v>32340</v>
      </c>
      <c r="AR27" s="5">
        <v>6</v>
      </c>
      <c r="AS27" s="4">
        <v>0.9</v>
      </c>
      <c r="AT27" s="5">
        <v>154346</v>
      </c>
      <c r="AU27" s="5">
        <v>9415106</v>
      </c>
      <c r="AV27" s="5">
        <v>564906</v>
      </c>
      <c r="AW27" s="4">
        <v>18.4</v>
      </c>
      <c r="AX27" s="5">
        <v>94151</v>
      </c>
      <c r="AZ27" s="162">
        <f t="shared" si="1"/>
        <v>701</v>
      </c>
      <c r="BA27" s="162">
        <f t="shared" si="2"/>
        <v>100.10000000000001</v>
      </c>
      <c r="BB27" s="162">
        <f t="shared" si="3"/>
        <v>840166</v>
      </c>
      <c r="BC27" s="162">
        <f t="shared" si="4"/>
        <v>51250126</v>
      </c>
      <c r="BD27" s="162">
        <f t="shared" si="5"/>
        <v>3075007</v>
      </c>
      <c r="BE27" s="162">
        <f t="shared" si="6"/>
        <v>100</v>
      </c>
      <c r="BF27" s="162">
        <f t="shared" si="7"/>
        <v>4386.600570613409</v>
      </c>
    </row>
    <row r="28" spans="1:58" ht="15" customHeight="1">
      <c r="A28" s="1">
        <v>19</v>
      </c>
      <c r="B28" s="124">
        <v>15</v>
      </c>
      <c r="C28" s="1" t="s">
        <v>701</v>
      </c>
      <c r="D28" s="5">
        <v>427</v>
      </c>
      <c r="E28" s="4">
        <v>50.5</v>
      </c>
      <c r="F28" s="5">
        <v>124305</v>
      </c>
      <c r="G28" s="5">
        <v>9944400</v>
      </c>
      <c r="H28" s="5">
        <v>596664</v>
      </c>
      <c r="I28" s="4">
        <v>18.8</v>
      </c>
      <c r="J28" s="5">
        <v>1397</v>
      </c>
      <c r="K28" s="20"/>
      <c r="L28" s="5">
        <v>268</v>
      </c>
      <c r="M28" s="4">
        <v>31.7</v>
      </c>
      <c r="N28" s="5">
        <v>169786</v>
      </c>
      <c r="O28" s="5">
        <v>13582880</v>
      </c>
      <c r="P28" s="5">
        <v>814973</v>
      </c>
      <c r="Q28" s="4">
        <v>25.7</v>
      </c>
      <c r="R28" s="5">
        <v>3041</v>
      </c>
      <c r="T28" s="5">
        <v>92</v>
      </c>
      <c r="U28" s="4">
        <v>10.9</v>
      </c>
      <c r="V28" s="5">
        <v>138352</v>
      </c>
      <c r="W28" s="5">
        <v>10668160</v>
      </c>
      <c r="X28" s="5">
        <v>640090</v>
      </c>
      <c r="Y28" s="4">
        <v>20.1</v>
      </c>
      <c r="Z28" s="5">
        <v>6958</v>
      </c>
      <c r="AB28" s="5">
        <v>41</v>
      </c>
      <c r="AC28" s="4">
        <v>4.9</v>
      </c>
      <c r="AD28" s="5">
        <v>116391</v>
      </c>
      <c r="AE28" s="5">
        <v>9311280</v>
      </c>
      <c r="AF28" s="5">
        <v>558677</v>
      </c>
      <c r="AG28" s="4">
        <v>17.5</v>
      </c>
      <c r="AH28" s="5">
        <v>13626</v>
      </c>
      <c r="AJ28" s="5">
        <v>16</v>
      </c>
      <c r="AK28" s="4">
        <v>1.9</v>
      </c>
      <c r="AL28" s="5">
        <v>99791</v>
      </c>
      <c r="AM28" s="5">
        <v>7983280</v>
      </c>
      <c r="AN28" s="5">
        <v>478997</v>
      </c>
      <c r="AO28" s="4">
        <v>15</v>
      </c>
      <c r="AP28" s="5">
        <v>29937</v>
      </c>
      <c r="AR28" s="5">
        <v>1</v>
      </c>
      <c r="AS28" s="4">
        <v>0.1</v>
      </c>
      <c r="AT28" s="5">
        <v>18944</v>
      </c>
      <c r="AU28" s="5">
        <v>1515520</v>
      </c>
      <c r="AV28" s="5">
        <v>90931</v>
      </c>
      <c r="AW28" s="4">
        <v>2.9</v>
      </c>
      <c r="AX28" s="5">
        <v>90931</v>
      </c>
      <c r="AZ28" s="162">
        <f t="shared" si="1"/>
        <v>845</v>
      </c>
      <c r="BA28" s="162">
        <f t="shared" si="2"/>
        <v>100.00000000000001</v>
      </c>
      <c r="BB28" s="162">
        <f t="shared" si="3"/>
        <v>667569</v>
      </c>
      <c r="BC28" s="162">
        <f t="shared" si="4"/>
        <v>53005520</v>
      </c>
      <c r="BD28" s="162">
        <f t="shared" si="5"/>
        <v>3180332</v>
      </c>
      <c r="BE28" s="162">
        <f t="shared" si="6"/>
        <v>100</v>
      </c>
      <c r="BF28" s="162">
        <f t="shared" si="7"/>
        <v>3763.7065088757395</v>
      </c>
    </row>
    <row r="29" spans="1:58" ht="15" customHeight="1">
      <c r="A29" s="1">
        <v>20</v>
      </c>
      <c r="B29" s="124">
        <v>18</v>
      </c>
      <c r="C29" s="1" t="s">
        <v>395</v>
      </c>
      <c r="D29" s="5">
        <v>163</v>
      </c>
      <c r="E29" s="4">
        <v>46.3</v>
      </c>
      <c r="F29" s="5">
        <v>201270</v>
      </c>
      <c r="G29" s="5">
        <v>3824130</v>
      </c>
      <c r="H29" s="5">
        <v>229448</v>
      </c>
      <c r="I29" s="4">
        <v>12.1</v>
      </c>
      <c r="J29" s="5">
        <v>1408</v>
      </c>
      <c r="K29" s="20"/>
      <c r="L29" s="5">
        <v>109</v>
      </c>
      <c r="M29" s="4">
        <v>31</v>
      </c>
      <c r="N29" s="5">
        <v>297708</v>
      </c>
      <c r="O29" s="5">
        <v>5656452</v>
      </c>
      <c r="P29" s="5">
        <v>339387</v>
      </c>
      <c r="Q29" s="4">
        <v>17.9</v>
      </c>
      <c r="R29" s="5">
        <v>3114</v>
      </c>
      <c r="T29" s="5">
        <v>45</v>
      </c>
      <c r="U29" s="4">
        <v>12.8</v>
      </c>
      <c r="V29" s="5">
        <v>273950</v>
      </c>
      <c r="W29" s="5">
        <v>5205050</v>
      </c>
      <c r="X29" s="5">
        <v>312303</v>
      </c>
      <c r="Y29" s="4">
        <v>16.5</v>
      </c>
      <c r="Z29" s="5">
        <v>6940</v>
      </c>
      <c r="AB29" s="5">
        <v>18</v>
      </c>
      <c r="AC29" s="4">
        <v>5.1</v>
      </c>
      <c r="AD29" s="5">
        <v>232441</v>
      </c>
      <c r="AE29" s="5">
        <v>4416379</v>
      </c>
      <c r="AF29" s="5">
        <v>264983</v>
      </c>
      <c r="AG29" s="4">
        <v>14</v>
      </c>
      <c r="AH29" s="5">
        <v>14721</v>
      </c>
      <c r="AJ29" s="5">
        <v>13</v>
      </c>
      <c r="AK29" s="4">
        <v>3.7</v>
      </c>
      <c r="AL29" s="5">
        <v>312010</v>
      </c>
      <c r="AM29" s="5">
        <v>5928190</v>
      </c>
      <c r="AN29" s="5">
        <v>355691</v>
      </c>
      <c r="AO29" s="4">
        <v>18.8</v>
      </c>
      <c r="AP29" s="5">
        <v>27361</v>
      </c>
      <c r="AR29" s="5">
        <v>4</v>
      </c>
      <c r="AS29" s="4">
        <v>1.1</v>
      </c>
      <c r="AT29" s="5">
        <v>341864</v>
      </c>
      <c r="AU29" s="5">
        <v>6495416</v>
      </c>
      <c r="AV29" s="5">
        <v>389725</v>
      </c>
      <c r="AW29" s="4">
        <v>20.6</v>
      </c>
      <c r="AX29" s="5">
        <v>97431</v>
      </c>
      <c r="AZ29" s="162">
        <f t="shared" si="1"/>
        <v>352</v>
      </c>
      <c r="BA29" s="162">
        <f t="shared" si="2"/>
        <v>99.99999999999999</v>
      </c>
      <c r="BB29" s="162">
        <f t="shared" si="3"/>
        <v>1659243</v>
      </c>
      <c r="BC29" s="162">
        <f t="shared" si="4"/>
        <v>31525617</v>
      </c>
      <c r="BD29" s="162">
        <f t="shared" si="5"/>
        <v>1891537</v>
      </c>
      <c r="BE29" s="162">
        <f t="shared" si="6"/>
        <v>99.9</v>
      </c>
      <c r="BF29" s="162">
        <f t="shared" si="7"/>
        <v>5373.684659090909</v>
      </c>
    </row>
    <row r="30" spans="1:58" ht="15" customHeight="1">
      <c r="A30" s="1">
        <v>21</v>
      </c>
      <c r="B30" s="124">
        <v>24</v>
      </c>
      <c r="C30" s="1" t="s">
        <v>396</v>
      </c>
      <c r="D30" s="5">
        <v>517</v>
      </c>
      <c r="E30" s="4">
        <v>32.6</v>
      </c>
      <c r="F30" s="5">
        <v>71615</v>
      </c>
      <c r="G30" s="5">
        <v>12246165</v>
      </c>
      <c r="H30" s="5">
        <v>734770</v>
      </c>
      <c r="I30" s="4">
        <v>7.9</v>
      </c>
      <c r="J30" s="5">
        <v>1421</v>
      </c>
      <c r="K30" s="20"/>
      <c r="L30" s="5">
        <v>644</v>
      </c>
      <c r="M30" s="4">
        <v>40.6</v>
      </c>
      <c r="N30" s="5">
        <v>191966</v>
      </c>
      <c r="O30" s="5">
        <v>32826186</v>
      </c>
      <c r="P30" s="5">
        <v>1969571</v>
      </c>
      <c r="Q30" s="4">
        <v>21.1</v>
      </c>
      <c r="R30" s="5">
        <v>3058</v>
      </c>
      <c r="T30" s="5">
        <v>253</v>
      </c>
      <c r="U30" s="4">
        <v>15.9</v>
      </c>
      <c r="V30" s="5">
        <v>174546</v>
      </c>
      <c r="W30" s="5">
        <v>29847366</v>
      </c>
      <c r="X30" s="5">
        <v>1790842</v>
      </c>
      <c r="Y30" s="4">
        <v>19.2</v>
      </c>
      <c r="Z30" s="5">
        <v>7078</v>
      </c>
      <c r="AB30" s="5">
        <v>94</v>
      </c>
      <c r="AC30" s="4">
        <v>5.9</v>
      </c>
      <c r="AD30" s="5">
        <v>123938</v>
      </c>
      <c r="AE30" s="5">
        <v>21193398</v>
      </c>
      <c r="AF30" s="5">
        <v>1271604</v>
      </c>
      <c r="AG30" s="4">
        <v>13.6</v>
      </c>
      <c r="AH30" s="5">
        <v>13528</v>
      </c>
      <c r="AJ30" s="5">
        <v>63</v>
      </c>
      <c r="AK30" s="4">
        <v>4</v>
      </c>
      <c r="AL30" s="5">
        <v>182256</v>
      </c>
      <c r="AM30" s="5">
        <v>31165776</v>
      </c>
      <c r="AN30" s="5">
        <v>1869947</v>
      </c>
      <c r="AO30" s="4">
        <v>20</v>
      </c>
      <c r="AP30" s="5">
        <v>29682</v>
      </c>
      <c r="AR30" s="5">
        <v>14</v>
      </c>
      <c r="AS30" s="4">
        <v>0.9</v>
      </c>
      <c r="AT30" s="5">
        <v>165599</v>
      </c>
      <c r="AU30" s="5">
        <v>28317429</v>
      </c>
      <c r="AV30" s="5">
        <v>1699046</v>
      </c>
      <c r="AW30" s="4">
        <v>18.2</v>
      </c>
      <c r="AX30" s="5">
        <v>121360</v>
      </c>
      <c r="AZ30" s="162">
        <f t="shared" si="1"/>
        <v>1585</v>
      </c>
      <c r="BA30" s="162">
        <f t="shared" si="2"/>
        <v>99.90000000000002</v>
      </c>
      <c r="BB30" s="162">
        <f t="shared" si="3"/>
        <v>909920</v>
      </c>
      <c r="BC30" s="162">
        <f t="shared" si="4"/>
        <v>155596320</v>
      </c>
      <c r="BD30" s="162">
        <f t="shared" si="5"/>
        <v>9335780</v>
      </c>
      <c r="BE30" s="162">
        <f t="shared" si="6"/>
        <v>100.00000000000001</v>
      </c>
      <c r="BF30" s="162">
        <f t="shared" si="7"/>
        <v>5890.082018927445</v>
      </c>
    </row>
    <row r="31" spans="1:58" ht="15" customHeight="1">
      <c r="A31" s="1">
        <v>22</v>
      </c>
      <c r="B31" s="124">
        <v>25</v>
      </c>
      <c r="C31" s="1" t="s">
        <v>561</v>
      </c>
      <c r="D31" s="5">
        <v>253</v>
      </c>
      <c r="E31" s="4">
        <v>48.1</v>
      </c>
      <c r="F31" s="5">
        <v>117745</v>
      </c>
      <c r="G31" s="5">
        <v>5769505</v>
      </c>
      <c r="H31" s="5">
        <v>346170</v>
      </c>
      <c r="I31" s="4">
        <v>12.7</v>
      </c>
      <c r="J31" s="5">
        <v>1368</v>
      </c>
      <c r="K31" s="20"/>
      <c r="L31" s="5">
        <v>159</v>
      </c>
      <c r="M31" s="4">
        <v>30.3</v>
      </c>
      <c r="N31" s="5">
        <v>172004</v>
      </c>
      <c r="O31" s="5">
        <v>8428196</v>
      </c>
      <c r="P31" s="5">
        <v>505692</v>
      </c>
      <c r="Q31" s="4">
        <v>18.6</v>
      </c>
      <c r="R31" s="5">
        <v>3180</v>
      </c>
      <c r="T31" s="5">
        <v>58</v>
      </c>
      <c r="U31" s="4">
        <v>11</v>
      </c>
      <c r="V31" s="5">
        <v>143636</v>
      </c>
      <c r="W31" s="5">
        <v>7038164</v>
      </c>
      <c r="X31" s="5">
        <v>422290</v>
      </c>
      <c r="Y31" s="4">
        <v>15.5</v>
      </c>
      <c r="Z31" s="5">
        <v>7281</v>
      </c>
      <c r="AB31" s="5">
        <v>36</v>
      </c>
      <c r="AC31" s="4">
        <v>6.9</v>
      </c>
      <c r="AD31" s="5">
        <v>170234</v>
      </c>
      <c r="AE31" s="5">
        <v>8341466</v>
      </c>
      <c r="AF31" s="5">
        <v>500488</v>
      </c>
      <c r="AG31" s="4">
        <v>18.4</v>
      </c>
      <c r="AH31" s="5">
        <v>13902</v>
      </c>
      <c r="AJ31" s="5">
        <v>14</v>
      </c>
      <c r="AK31" s="4">
        <v>2.7</v>
      </c>
      <c r="AL31" s="5">
        <v>146610</v>
      </c>
      <c r="AM31" s="5">
        <v>7183890</v>
      </c>
      <c r="AN31" s="5">
        <v>431033</v>
      </c>
      <c r="AO31" s="4">
        <v>15.8</v>
      </c>
      <c r="AP31" s="5">
        <v>30788</v>
      </c>
      <c r="AR31" s="5">
        <v>5</v>
      </c>
      <c r="AS31" s="4">
        <v>1</v>
      </c>
      <c r="AT31" s="5">
        <v>176007</v>
      </c>
      <c r="AU31" s="5">
        <v>8624343</v>
      </c>
      <c r="AV31" s="5">
        <v>517461</v>
      </c>
      <c r="AW31" s="4">
        <v>19</v>
      </c>
      <c r="AX31" s="5">
        <v>103492</v>
      </c>
      <c r="AZ31" s="162">
        <f t="shared" si="1"/>
        <v>525</v>
      </c>
      <c r="BA31" s="162">
        <f t="shared" si="2"/>
        <v>100.00000000000001</v>
      </c>
      <c r="BB31" s="162">
        <f t="shared" si="3"/>
        <v>926236</v>
      </c>
      <c r="BC31" s="162">
        <f t="shared" si="4"/>
        <v>45385564</v>
      </c>
      <c r="BD31" s="162">
        <f t="shared" si="5"/>
        <v>2723134</v>
      </c>
      <c r="BE31" s="162">
        <f t="shared" si="6"/>
        <v>99.99999999999999</v>
      </c>
      <c r="BF31" s="162">
        <f t="shared" si="7"/>
        <v>5186.921904761904</v>
      </c>
    </row>
    <row r="32" spans="1:58" ht="15" customHeight="1">
      <c r="A32" s="1">
        <v>23</v>
      </c>
      <c r="B32" s="124">
        <v>40</v>
      </c>
      <c r="C32" s="1" t="s">
        <v>398</v>
      </c>
      <c r="D32" s="5">
        <v>666</v>
      </c>
      <c r="E32" s="4">
        <v>48</v>
      </c>
      <c r="F32" s="5">
        <v>226283</v>
      </c>
      <c r="G32" s="5">
        <v>15387244</v>
      </c>
      <c r="H32" s="5">
        <v>923235</v>
      </c>
      <c r="I32" s="4">
        <v>15.2</v>
      </c>
      <c r="J32" s="5">
        <v>1386</v>
      </c>
      <c r="K32" s="20"/>
      <c r="L32" s="5">
        <v>452</v>
      </c>
      <c r="M32" s="4">
        <v>32.6</v>
      </c>
      <c r="N32" s="5">
        <v>337464</v>
      </c>
      <c r="O32" s="5">
        <v>22947552</v>
      </c>
      <c r="P32" s="5">
        <v>1376853</v>
      </c>
      <c r="Q32" s="4">
        <v>22.7</v>
      </c>
      <c r="R32" s="5">
        <v>3046</v>
      </c>
      <c r="T32" s="5">
        <v>158</v>
      </c>
      <c r="U32" s="4">
        <v>11.4</v>
      </c>
      <c r="V32" s="5">
        <v>268111</v>
      </c>
      <c r="W32" s="5">
        <v>18231548</v>
      </c>
      <c r="X32" s="5">
        <v>1093893</v>
      </c>
      <c r="Y32" s="4">
        <v>18</v>
      </c>
      <c r="Z32" s="5">
        <v>6923</v>
      </c>
      <c r="AB32" s="5">
        <v>69</v>
      </c>
      <c r="AC32" s="4">
        <v>5</v>
      </c>
      <c r="AD32" s="5">
        <v>236311</v>
      </c>
      <c r="AE32" s="5">
        <v>16069148</v>
      </c>
      <c r="AF32" s="5">
        <v>964149</v>
      </c>
      <c r="AG32" s="4">
        <v>15.9</v>
      </c>
      <c r="AH32" s="5">
        <v>13973</v>
      </c>
      <c r="AJ32" s="5">
        <v>29</v>
      </c>
      <c r="AK32" s="4">
        <v>2.1</v>
      </c>
      <c r="AL32" s="5">
        <v>229174</v>
      </c>
      <c r="AM32" s="5">
        <v>15583832</v>
      </c>
      <c r="AN32" s="5">
        <v>935030</v>
      </c>
      <c r="AO32" s="4">
        <v>15.4</v>
      </c>
      <c r="AP32" s="5">
        <v>32242</v>
      </c>
      <c r="AR32" s="5">
        <v>12</v>
      </c>
      <c r="AS32" s="4">
        <v>0.7</v>
      </c>
      <c r="AT32" s="5">
        <v>190113</v>
      </c>
      <c r="AU32" s="5">
        <v>12927684</v>
      </c>
      <c r="AV32" s="5">
        <v>775661</v>
      </c>
      <c r="AW32" s="4">
        <v>12.8</v>
      </c>
      <c r="AX32" s="5">
        <v>64638</v>
      </c>
      <c r="AZ32" s="162">
        <f t="shared" si="1"/>
        <v>1386</v>
      </c>
      <c r="BA32" s="162">
        <f t="shared" si="2"/>
        <v>99.8</v>
      </c>
      <c r="BB32" s="162">
        <f t="shared" si="3"/>
        <v>1487456</v>
      </c>
      <c r="BC32" s="162">
        <f t="shared" si="4"/>
        <v>101147008</v>
      </c>
      <c r="BD32" s="162">
        <f t="shared" si="5"/>
        <v>6068821</v>
      </c>
      <c r="BE32" s="162">
        <f t="shared" si="6"/>
        <v>100</v>
      </c>
      <c r="BF32" s="162">
        <f t="shared" si="7"/>
        <v>4378.658730158731</v>
      </c>
    </row>
    <row r="33" spans="1:58" ht="15" customHeight="1">
      <c r="A33" s="1">
        <v>24</v>
      </c>
      <c r="B33" s="124">
        <v>43</v>
      </c>
      <c r="C33" s="1" t="s">
        <v>399</v>
      </c>
      <c r="D33" s="5">
        <v>389</v>
      </c>
      <c r="E33" s="4">
        <v>55.5</v>
      </c>
      <c r="F33" s="5">
        <v>177911</v>
      </c>
      <c r="G33" s="5">
        <v>8895550</v>
      </c>
      <c r="H33" s="5">
        <v>533733</v>
      </c>
      <c r="I33" s="4">
        <v>21.6</v>
      </c>
      <c r="J33" s="5">
        <v>1372</v>
      </c>
      <c r="K33" s="20"/>
      <c r="L33" s="5">
        <v>211</v>
      </c>
      <c r="M33" s="4">
        <v>30.1</v>
      </c>
      <c r="N33" s="5">
        <v>220759</v>
      </c>
      <c r="O33" s="5">
        <v>11037950</v>
      </c>
      <c r="P33" s="5">
        <v>662277</v>
      </c>
      <c r="Q33" s="4">
        <v>26.8</v>
      </c>
      <c r="R33" s="5">
        <v>3139</v>
      </c>
      <c r="T33" s="5">
        <v>70</v>
      </c>
      <c r="U33" s="4">
        <v>10</v>
      </c>
      <c r="V33" s="5">
        <v>161470</v>
      </c>
      <c r="W33" s="5">
        <v>8073500</v>
      </c>
      <c r="X33" s="5">
        <v>484410</v>
      </c>
      <c r="Y33" s="4">
        <v>19.6</v>
      </c>
      <c r="Z33" s="5">
        <v>6920</v>
      </c>
      <c r="AB33" s="5">
        <v>16</v>
      </c>
      <c r="AC33" s="4">
        <v>2.3</v>
      </c>
      <c r="AD33" s="5">
        <v>73473</v>
      </c>
      <c r="AE33" s="5">
        <v>3673650</v>
      </c>
      <c r="AF33" s="5">
        <v>220419</v>
      </c>
      <c r="AG33" s="4">
        <v>8.9</v>
      </c>
      <c r="AH33" s="5">
        <v>13776</v>
      </c>
      <c r="AJ33" s="5">
        <v>12</v>
      </c>
      <c r="AK33" s="4">
        <v>1.7</v>
      </c>
      <c r="AL33" s="5">
        <v>119832</v>
      </c>
      <c r="AM33" s="5">
        <v>5991600</v>
      </c>
      <c r="AN33" s="5">
        <v>359496</v>
      </c>
      <c r="AO33" s="4">
        <v>14.5</v>
      </c>
      <c r="AP33" s="5">
        <v>29958</v>
      </c>
      <c r="AR33" s="5">
        <v>3</v>
      </c>
      <c r="AS33" s="4">
        <v>0.4</v>
      </c>
      <c r="AT33" s="5">
        <v>70102</v>
      </c>
      <c r="AU33" s="5">
        <v>3505100</v>
      </c>
      <c r="AV33" s="5">
        <v>210306</v>
      </c>
      <c r="AW33" s="4">
        <v>8.5</v>
      </c>
      <c r="AX33" s="5">
        <v>70102</v>
      </c>
      <c r="AZ33" s="162">
        <f t="shared" si="1"/>
        <v>701</v>
      </c>
      <c r="BA33" s="162">
        <f t="shared" si="2"/>
        <v>100</v>
      </c>
      <c r="BB33" s="162">
        <f t="shared" si="3"/>
        <v>823547</v>
      </c>
      <c r="BC33" s="162">
        <f t="shared" si="4"/>
        <v>41177350</v>
      </c>
      <c r="BD33" s="162">
        <f t="shared" si="5"/>
        <v>2470641</v>
      </c>
      <c r="BE33" s="162">
        <f t="shared" si="6"/>
        <v>99.9</v>
      </c>
      <c r="BF33" s="162">
        <f t="shared" si="7"/>
        <v>3524.4522111269616</v>
      </c>
    </row>
    <row r="34" spans="1:58" ht="15" customHeight="1">
      <c r="A34" s="1">
        <v>25</v>
      </c>
      <c r="B34" s="124">
        <v>50</v>
      </c>
      <c r="C34" s="9" t="s">
        <v>400</v>
      </c>
      <c r="D34" s="10">
        <v>211</v>
      </c>
      <c r="E34" s="12">
        <v>59.8</v>
      </c>
      <c r="F34" s="10">
        <v>111895</v>
      </c>
      <c r="G34" s="10">
        <v>4923380</v>
      </c>
      <c r="H34" s="10">
        <v>295403</v>
      </c>
      <c r="I34" s="12">
        <v>23.4</v>
      </c>
      <c r="J34" s="10">
        <v>1406</v>
      </c>
      <c r="K34" s="20"/>
      <c r="L34" s="10">
        <v>107</v>
      </c>
      <c r="M34" s="12">
        <v>30.3</v>
      </c>
      <c r="N34" s="10">
        <v>118446</v>
      </c>
      <c r="O34" s="10">
        <v>5211624</v>
      </c>
      <c r="P34" s="10">
        <v>312697</v>
      </c>
      <c r="Q34" s="12">
        <v>24.8</v>
      </c>
      <c r="R34" s="10">
        <v>2922</v>
      </c>
      <c r="T34" s="10">
        <v>22</v>
      </c>
      <c r="U34" s="12">
        <v>6.2</v>
      </c>
      <c r="V34" s="10">
        <v>54823</v>
      </c>
      <c r="W34" s="10">
        <v>2412212</v>
      </c>
      <c r="X34" s="10">
        <v>144733</v>
      </c>
      <c r="Y34" s="12">
        <v>11.5</v>
      </c>
      <c r="Z34" s="10">
        <v>6579</v>
      </c>
      <c r="AB34" s="10">
        <v>5</v>
      </c>
      <c r="AC34" s="12">
        <v>1.4</v>
      </c>
      <c r="AD34" s="10">
        <v>26065</v>
      </c>
      <c r="AE34" s="10">
        <v>1146860</v>
      </c>
      <c r="AF34" s="10">
        <v>68812</v>
      </c>
      <c r="AG34" s="12">
        <v>5.5</v>
      </c>
      <c r="AH34" s="10">
        <v>13762</v>
      </c>
      <c r="AJ34" s="10">
        <v>5</v>
      </c>
      <c r="AK34" s="12">
        <v>1.4</v>
      </c>
      <c r="AL34" s="10">
        <v>65658</v>
      </c>
      <c r="AM34" s="10">
        <v>2888952</v>
      </c>
      <c r="AN34" s="10">
        <v>173337</v>
      </c>
      <c r="AO34" s="12">
        <v>13.7</v>
      </c>
      <c r="AP34" s="10">
        <v>34667</v>
      </c>
      <c r="AR34" s="10">
        <v>3</v>
      </c>
      <c r="AS34" s="12">
        <v>0.8</v>
      </c>
      <c r="AT34" s="10">
        <v>101674</v>
      </c>
      <c r="AU34" s="10">
        <v>4473656</v>
      </c>
      <c r="AV34" s="10">
        <v>268419</v>
      </c>
      <c r="AW34" s="12">
        <v>21.3</v>
      </c>
      <c r="AX34" s="10">
        <v>89473</v>
      </c>
      <c r="AZ34" s="162">
        <f t="shared" si="1"/>
        <v>353</v>
      </c>
      <c r="BA34" s="162">
        <f t="shared" si="2"/>
        <v>99.9</v>
      </c>
      <c r="BB34" s="162">
        <f t="shared" si="3"/>
        <v>478561</v>
      </c>
      <c r="BC34" s="162">
        <f t="shared" si="4"/>
        <v>21056684</v>
      </c>
      <c r="BD34" s="162">
        <f t="shared" si="5"/>
        <v>1263401</v>
      </c>
      <c r="BE34" s="162">
        <f t="shared" si="6"/>
        <v>100.2</v>
      </c>
      <c r="BF34" s="162">
        <f t="shared" si="7"/>
        <v>3579.0396600566573</v>
      </c>
    </row>
    <row r="35" spans="1:58" ht="15" customHeight="1">
      <c r="A35" s="1">
        <v>26</v>
      </c>
      <c r="C35" s="7" t="s">
        <v>692</v>
      </c>
      <c r="D35" s="5">
        <v>3000</v>
      </c>
      <c r="E35" s="4">
        <v>46.5</v>
      </c>
      <c r="F35" s="5">
        <v>1174804</v>
      </c>
      <c r="G35" s="5">
        <v>69760954</v>
      </c>
      <c r="H35" s="5">
        <v>4185658</v>
      </c>
      <c r="I35" s="4">
        <v>13.9</v>
      </c>
      <c r="J35" s="5">
        <v>1395</v>
      </c>
      <c r="K35" s="20"/>
      <c r="L35" s="5">
        <v>2148</v>
      </c>
      <c r="M35" s="4">
        <v>33.3</v>
      </c>
      <c r="N35" s="5">
        <v>1673028</v>
      </c>
      <c r="O35" s="5">
        <v>109749435</v>
      </c>
      <c r="P35" s="5">
        <v>6584966</v>
      </c>
      <c r="Q35" s="4">
        <v>21.9</v>
      </c>
      <c r="R35" s="5">
        <v>3066</v>
      </c>
      <c r="S35" s="20"/>
      <c r="T35" s="5">
        <v>775</v>
      </c>
      <c r="U35" s="4">
        <v>12</v>
      </c>
      <c r="V35" s="5">
        <v>1353361</v>
      </c>
      <c r="W35" s="5">
        <v>90227853</v>
      </c>
      <c r="X35" s="5">
        <v>5413672</v>
      </c>
      <c r="Y35" s="4">
        <v>18.1</v>
      </c>
      <c r="Z35" s="5">
        <v>6985</v>
      </c>
      <c r="AA35" s="20"/>
      <c r="AB35" s="5">
        <v>313</v>
      </c>
      <c r="AC35" s="4">
        <v>4.9</v>
      </c>
      <c r="AD35" s="5">
        <v>1106493</v>
      </c>
      <c r="AE35" s="5">
        <v>71938221</v>
      </c>
      <c r="AF35" s="5">
        <v>4316294</v>
      </c>
      <c r="AG35" s="4">
        <v>14.4</v>
      </c>
      <c r="AH35" s="5">
        <v>13790</v>
      </c>
      <c r="AI35" s="20"/>
      <c r="AJ35" s="5">
        <v>164</v>
      </c>
      <c r="AK35" s="4">
        <v>2.5</v>
      </c>
      <c r="AL35" s="5">
        <v>1261363</v>
      </c>
      <c r="AM35" s="5">
        <v>83193472</v>
      </c>
      <c r="AN35" s="5">
        <v>4991608</v>
      </c>
      <c r="AO35" s="4">
        <v>16.6</v>
      </c>
      <c r="AP35" s="5">
        <v>30437</v>
      </c>
      <c r="AQ35" s="20"/>
      <c r="AR35" s="5">
        <v>48</v>
      </c>
      <c r="AS35" s="4">
        <v>0.7</v>
      </c>
      <c r="AT35" s="5">
        <v>1218649</v>
      </c>
      <c r="AU35" s="5">
        <v>75274254</v>
      </c>
      <c r="AV35" s="5">
        <v>4516455</v>
      </c>
      <c r="AW35" s="4">
        <v>15.1</v>
      </c>
      <c r="AX35" s="5">
        <v>94093</v>
      </c>
      <c r="AZ35" s="162">
        <f t="shared" si="1"/>
        <v>6448</v>
      </c>
      <c r="BA35" s="162">
        <f t="shared" si="2"/>
        <v>99.9</v>
      </c>
      <c r="BB35" s="162">
        <f t="shared" si="3"/>
        <v>7787698</v>
      </c>
      <c r="BC35" s="162">
        <f t="shared" si="4"/>
        <v>500144189</v>
      </c>
      <c r="BD35" s="162">
        <f t="shared" si="5"/>
        <v>30008653</v>
      </c>
      <c r="BE35" s="162">
        <f t="shared" si="6"/>
        <v>100</v>
      </c>
      <c r="BF35" s="162">
        <f t="shared" si="7"/>
        <v>4653.947425558313</v>
      </c>
    </row>
    <row r="36" spans="1:58" ht="15" customHeight="1">
      <c r="A36" s="1">
        <v>27</v>
      </c>
      <c r="C36" s="2" t="s">
        <v>401</v>
      </c>
      <c r="D36" s="5"/>
      <c r="E36" s="4"/>
      <c r="F36" s="5"/>
      <c r="G36" s="5"/>
      <c r="H36" s="5"/>
      <c r="J36" s="5"/>
      <c r="K36" s="20"/>
      <c r="L36" s="5"/>
      <c r="M36" s="4"/>
      <c r="N36" s="5"/>
      <c r="O36" s="5"/>
      <c r="P36" s="5"/>
      <c r="Q36" s="4"/>
      <c r="R36" s="5"/>
      <c r="S36" s="26"/>
      <c r="T36" s="5"/>
      <c r="U36" s="4"/>
      <c r="V36" s="5"/>
      <c r="W36" s="5"/>
      <c r="X36" s="5"/>
      <c r="Y36" s="4"/>
      <c r="Z36" s="5"/>
      <c r="AA36" s="26"/>
      <c r="AB36" s="5"/>
      <c r="AC36" s="4"/>
      <c r="AD36" s="5"/>
      <c r="AE36" s="5"/>
      <c r="AF36" s="5"/>
      <c r="AG36" s="4"/>
      <c r="AH36" s="5"/>
      <c r="AI36" s="26"/>
      <c r="AJ36" s="5"/>
      <c r="AK36" s="4"/>
      <c r="AL36" s="5"/>
      <c r="AM36" s="5"/>
      <c r="AN36" s="5"/>
      <c r="AO36" s="4"/>
      <c r="AP36" s="5"/>
      <c r="AQ36" s="26"/>
      <c r="AR36" s="5"/>
      <c r="AS36" s="4"/>
      <c r="AT36" s="5"/>
      <c r="AU36" s="5"/>
      <c r="AV36" s="5"/>
      <c r="AW36" s="4"/>
      <c r="AX36" s="5"/>
      <c r="AZ36" s="162">
        <f t="shared" si="1"/>
        <v>0</v>
      </c>
      <c r="BA36" s="162">
        <f t="shared" si="2"/>
        <v>0</v>
      </c>
      <c r="BB36" s="162">
        <f t="shared" si="3"/>
        <v>0</v>
      </c>
      <c r="BC36" s="162">
        <f t="shared" si="4"/>
        <v>0</v>
      </c>
      <c r="BD36" s="162">
        <f t="shared" si="5"/>
        <v>0</v>
      </c>
      <c r="BE36" s="162">
        <f t="shared" si="6"/>
        <v>0</v>
      </c>
      <c r="BF36" s="162"/>
    </row>
    <row r="37" spans="1:58" ht="15" customHeight="1">
      <c r="A37" s="1">
        <v>28</v>
      </c>
      <c r="B37" s="124">
        <v>9</v>
      </c>
      <c r="C37" s="1" t="s">
        <v>449</v>
      </c>
      <c r="D37" s="5">
        <v>451</v>
      </c>
      <c r="E37" s="4">
        <v>39.9</v>
      </c>
      <c r="F37" s="5">
        <v>94565</v>
      </c>
      <c r="G37" s="5">
        <v>10874975</v>
      </c>
      <c r="H37" s="5">
        <v>652499</v>
      </c>
      <c r="I37" s="4">
        <v>7.8</v>
      </c>
      <c r="J37" s="5">
        <v>1447</v>
      </c>
      <c r="K37" s="20"/>
      <c r="L37" s="5">
        <v>388</v>
      </c>
      <c r="M37" s="4">
        <v>34.3</v>
      </c>
      <c r="N37" s="5">
        <v>172669</v>
      </c>
      <c r="O37" s="5">
        <v>19856935</v>
      </c>
      <c r="P37" s="5">
        <v>1191416</v>
      </c>
      <c r="Q37" s="4">
        <v>14.2</v>
      </c>
      <c r="R37" s="5">
        <v>3071</v>
      </c>
      <c r="T37" s="5">
        <v>147</v>
      </c>
      <c r="U37" s="4">
        <v>13</v>
      </c>
      <c r="V37" s="5">
        <v>144442</v>
      </c>
      <c r="W37" s="5">
        <v>16610830</v>
      </c>
      <c r="X37" s="5">
        <v>996650</v>
      </c>
      <c r="Y37" s="4">
        <v>11.9</v>
      </c>
      <c r="Z37" s="5">
        <v>6780</v>
      </c>
      <c r="AB37" s="5">
        <v>74</v>
      </c>
      <c r="AC37" s="4">
        <v>6.5</v>
      </c>
      <c r="AD37" s="5">
        <v>144539</v>
      </c>
      <c r="AE37" s="5">
        <v>16621985</v>
      </c>
      <c r="AF37" s="5">
        <v>997319</v>
      </c>
      <c r="AG37" s="4">
        <v>11.9</v>
      </c>
      <c r="AH37" s="5">
        <v>13477</v>
      </c>
      <c r="AJ37" s="5">
        <v>49</v>
      </c>
      <c r="AK37" s="4">
        <v>4.3</v>
      </c>
      <c r="AL37" s="5">
        <v>218311</v>
      </c>
      <c r="AM37" s="5">
        <v>25105765</v>
      </c>
      <c r="AN37" s="5">
        <v>1506346</v>
      </c>
      <c r="AO37" s="4">
        <v>17.9</v>
      </c>
      <c r="AP37" s="5">
        <v>30742</v>
      </c>
      <c r="AR37" s="5">
        <v>23</v>
      </c>
      <c r="AS37" s="4">
        <v>2</v>
      </c>
      <c r="AT37" s="5">
        <v>441037</v>
      </c>
      <c r="AU37" s="5">
        <v>50719255</v>
      </c>
      <c r="AV37" s="5">
        <v>3043155</v>
      </c>
      <c r="AW37" s="4">
        <v>36.3</v>
      </c>
      <c r="AX37" s="5">
        <v>132311</v>
      </c>
      <c r="AZ37" s="162">
        <f t="shared" si="1"/>
        <v>1132</v>
      </c>
      <c r="BA37" s="162">
        <f t="shared" si="2"/>
        <v>99.99999999999999</v>
      </c>
      <c r="BB37" s="162">
        <f t="shared" si="3"/>
        <v>1215563</v>
      </c>
      <c r="BC37" s="162">
        <f t="shared" si="4"/>
        <v>139789745</v>
      </c>
      <c r="BD37" s="162">
        <f t="shared" si="5"/>
        <v>8387385</v>
      </c>
      <c r="BE37" s="162">
        <f t="shared" si="6"/>
        <v>100</v>
      </c>
      <c r="BF37" s="162">
        <f t="shared" si="7"/>
        <v>7409.350706713781</v>
      </c>
    </row>
    <row r="38" spans="1:58" ht="15" customHeight="1">
      <c r="A38" s="1">
        <v>29</v>
      </c>
      <c r="B38" s="124">
        <v>20</v>
      </c>
      <c r="C38" s="1" t="s">
        <v>232</v>
      </c>
      <c r="D38" s="5">
        <v>745</v>
      </c>
      <c r="E38" s="4">
        <v>42.1</v>
      </c>
      <c r="F38" s="5">
        <v>114231</v>
      </c>
      <c r="G38" s="5">
        <v>17934267</v>
      </c>
      <c r="H38" s="5">
        <v>1076056</v>
      </c>
      <c r="I38" s="4">
        <v>12.2</v>
      </c>
      <c r="J38" s="5">
        <v>1444</v>
      </c>
      <c r="K38" s="20"/>
      <c r="L38" s="5">
        <v>664</v>
      </c>
      <c r="M38" s="4">
        <v>37.5</v>
      </c>
      <c r="N38" s="5">
        <v>221293</v>
      </c>
      <c r="O38" s="5">
        <v>34743001</v>
      </c>
      <c r="P38" s="5">
        <v>2084580</v>
      </c>
      <c r="Q38" s="4">
        <v>23.7</v>
      </c>
      <c r="R38" s="5">
        <v>3139</v>
      </c>
      <c r="T38" s="5">
        <v>234</v>
      </c>
      <c r="U38" s="4">
        <v>13.2</v>
      </c>
      <c r="V38" s="5">
        <v>166503</v>
      </c>
      <c r="W38" s="5">
        <v>26140971</v>
      </c>
      <c r="X38" s="5">
        <v>1568458</v>
      </c>
      <c r="Y38" s="4">
        <v>17.8</v>
      </c>
      <c r="Z38" s="5">
        <v>6703</v>
      </c>
      <c r="AB38" s="5">
        <v>73</v>
      </c>
      <c r="AC38" s="4">
        <v>4.1</v>
      </c>
      <c r="AD38" s="5">
        <v>103146</v>
      </c>
      <c r="AE38" s="5">
        <v>16193922</v>
      </c>
      <c r="AF38" s="5">
        <v>971635</v>
      </c>
      <c r="AG38" s="4">
        <v>11</v>
      </c>
      <c r="AH38" s="5">
        <v>13310</v>
      </c>
      <c r="AJ38" s="5">
        <v>35</v>
      </c>
      <c r="AK38" s="4">
        <v>2</v>
      </c>
      <c r="AL38" s="5">
        <v>102557</v>
      </c>
      <c r="AM38" s="5">
        <v>16101449</v>
      </c>
      <c r="AN38" s="5">
        <v>966087</v>
      </c>
      <c r="AO38" s="4">
        <v>11</v>
      </c>
      <c r="AP38" s="5">
        <v>27602</v>
      </c>
      <c r="AR38" s="5">
        <v>18</v>
      </c>
      <c r="AS38" s="4">
        <v>1</v>
      </c>
      <c r="AT38" s="5">
        <v>226109</v>
      </c>
      <c r="AU38" s="5">
        <v>35499113</v>
      </c>
      <c r="AV38" s="5">
        <v>2129947</v>
      </c>
      <c r="AW38" s="4">
        <v>24.2</v>
      </c>
      <c r="AX38" s="5">
        <v>118330</v>
      </c>
      <c r="AZ38" s="162">
        <f t="shared" si="1"/>
        <v>1769</v>
      </c>
      <c r="BA38" s="162">
        <f t="shared" si="2"/>
        <v>99.89999999999999</v>
      </c>
      <c r="BB38" s="162">
        <f t="shared" si="3"/>
        <v>933839</v>
      </c>
      <c r="BC38" s="162">
        <f t="shared" si="4"/>
        <v>146612723</v>
      </c>
      <c r="BD38" s="162">
        <f t="shared" si="5"/>
        <v>8796763</v>
      </c>
      <c r="BE38" s="162">
        <f t="shared" si="6"/>
        <v>99.9</v>
      </c>
      <c r="BF38" s="162">
        <f t="shared" si="7"/>
        <v>4972.732052006783</v>
      </c>
    </row>
    <row r="39" spans="1:58" ht="15" customHeight="1">
      <c r="A39" s="1">
        <v>30</v>
      </c>
      <c r="B39" s="124">
        <v>29</v>
      </c>
      <c r="C39" s="1" t="s">
        <v>157</v>
      </c>
      <c r="D39" s="5">
        <v>772</v>
      </c>
      <c r="E39" s="4">
        <v>43.8</v>
      </c>
      <c r="F39" s="5">
        <v>152423</v>
      </c>
      <c r="G39" s="5">
        <v>18595606</v>
      </c>
      <c r="H39" s="5">
        <v>1115736</v>
      </c>
      <c r="I39" s="4">
        <v>13.9</v>
      </c>
      <c r="J39" s="5">
        <v>1445</v>
      </c>
      <c r="K39" s="20"/>
      <c r="L39" s="5">
        <v>655</v>
      </c>
      <c r="M39" s="4">
        <v>37.1</v>
      </c>
      <c r="N39" s="5">
        <v>277405</v>
      </c>
      <c r="O39" s="5">
        <v>33843410</v>
      </c>
      <c r="P39" s="5">
        <v>2030605</v>
      </c>
      <c r="Q39" s="4">
        <v>25.2</v>
      </c>
      <c r="R39" s="5">
        <v>3100</v>
      </c>
      <c r="T39" s="5">
        <v>224</v>
      </c>
      <c r="U39" s="4">
        <v>12.7</v>
      </c>
      <c r="V39" s="5">
        <v>206982</v>
      </c>
      <c r="W39" s="5">
        <v>25251804</v>
      </c>
      <c r="X39" s="5">
        <v>1515108</v>
      </c>
      <c r="Y39" s="4">
        <v>18.8</v>
      </c>
      <c r="Z39" s="5">
        <v>6764</v>
      </c>
      <c r="AB39" s="5">
        <v>70</v>
      </c>
      <c r="AC39" s="4">
        <v>4</v>
      </c>
      <c r="AD39" s="5">
        <v>122309</v>
      </c>
      <c r="AE39" s="5">
        <v>14921698</v>
      </c>
      <c r="AF39" s="5">
        <v>895302</v>
      </c>
      <c r="AG39" s="4">
        <v>11.1</v>
      </c>
      <c r="AH39" s="5">
        <v>12790</v>
      </c>
      <c r="AJ39" s="5">
        <v>33</v>
      </c>
      <c r="AK39" s="4">
        <v>1.9</v>
      </c>
      <c r="AL39" s="5">
        <v>136285</v>
      </c>
      <c r="AM39" s="5">
        <v>16626770</v>
      </c>
      <c r="AN39" s="5">
        <v>997606</v>
      </c>
      <c r="AO39" s="4">
        <v>12.4</v>
      </c>
      <c r="AP39" s="5">
        <v>30230</v>
      </c>
      <c r="AR39" s="5">
        <v>9</v>
      </c>
      <c r="AS39" s="4">
        <v>0.6</v>
      </c>
      <c r="AT39" s="5">
        <v>204227</v>
      </c>
      <c r="AU39" s="5">
        <v>24915694</v>
      </c>
      <c r="AV39" s="5">
        <v>1494942</v>
      </c>
      <c r="AW39" s="4">
        <v>18.6</v>
      </c>
      <c r="AX39" s="5">
        <v>166105</v>
      </c>
      <c r="AZ39" s="162">
        <f t="shared" si="1"/>
        <v>1763</v>
      </c>
      <c r="BA39" s="162">
        <f t="shared" si="2"/>
        <v>100.10000000000001</v>
      </c>
      <c r="BB39" s="162">
        <f t="shared" si="3"/>
        <v>1099631</v>
      </c>
      <c r="BC39" s="162">
        <f t="shared" si="4"/>
        <v>134154982</v>
      </c>
      <c r="BD39" s="162">
        <f t="shared" si="5"/>
        <v>8049299</v>
      </c>
      <c r="BE39" s="162">
        <f t="shared" si="6"/>
        <v>100</v>
      </c>
      <c r="BF39" s="162">
        <f t="shared" si="7"/>
        <v>4565.682926829269</v>
      </c>
    </row>
    <row r="40" spans="1:58" ht="15" customHeight="1">
      <c r="A40" s="1">
        <v>31</v>
      </c>
      <c r="B40" s="124">
        <v>30</v>
      </c>
      <c r="C40" s="1" t="s">
        <v>233</v>
      </c>
      <c r="D40" s="5">
        <v>347</v>
      </c>
      <c r="E40" s="4">
        <v>39.4</v>
      </c>
      <c r="F40" s="5">
        <v>85760</v>
      </c>
      <c r="G40" s="5">
        <v>8061440</v>
      </c>
      <c r="H40" s="5">
        <v>483686</v>
      </c>
      <c r="I40" s="4">
        <v>8.9</v>
      </c>
      <c r="J40" s="5">
        <v>1394</v>
      </c>
      <c r="K40" s="20"/>
      <c r="L40" s="5">
        <v>286</v>
      </c>
      <c r="M40" s="4">
        <v>32.5</v>
      </c>
      <c r="N40" s="5">
        <v>163942</v>
      </c>
      <c r="O40" s="5">
        <v>15410548</v>
      </c>
      <c r="P40" s="5">
        <v>924633</v>
      </c>
      <c r="Q40" s="4">
        <v>17</v>
      </c>
      <c r="R40" s="5">
        <v>3233</v>
      </c>
      <c r="T40" s="5">
        <v>143</v>
      </c>
      <c r="U40" s="4">
        <v>16.2</v>
      </c>
      <c r="V40" s="5">
        <v>178393</v>
      </c>
      <c r="W40" s="5">
        <v>16768942</v>
      </c>
      <c r="X40" s="5">
        <v>1006137</v>
      </c>
      <c r="Y40" s="4">
        <v>18.5</v>
      </c>
      <c r="Z40" s="5">
        <v>7036</v>
      </c>
      <c r="AB40" s="5">
        <v>61</v>
      </c>
      <c r="AC40" s="4">
        <v>6.9</v>
      </c>
      <c r="AD40" s="5">
        <v>148593</v>
      </c>
      <c r="AE40" s="5">
        <v>13967742</v>
      </c>
      <c r="AF40" s="5">
        <v>838065</v>
      </c>
      <c r="AG40" s="4">
        <v>15.4</v>
      </c>
      <c r="AH40" s="5">
        <v>13739</v>
      </c>
      <c r="AJ40" s="5">
        <v>35</v>
      </c>
      <c r="AK40" s="4">
        <v>4</v>
      </c>
      <c r="AL40" s="5">
        <v>193676</v>
      </c>
      <c r="AM40" s="5">
        <v>18205544</v>
      </c>
      <c r="AN40" s="5">
        <v>1092333</v>
      </c>
      <c r="AO40" s="4">
        <v>20.1</v>
      </c>
      <c r="AP40" s="5">
        <v>31209</v>
      </c>
      <c r="AR40" s="5">
        <v>10</v>
      </c>
      <c r="AS40" s="4">
        <v>1.1</v>
      </c>
      <c r="AT40" s="5">
        <v>194660</v>
      </c>
      <c r="AU40" s="5">
        <v>18298040</v>
      </c>
      <c r="AV40" s="5">
        <v>1097882</v>
      </c>
      <c r="AW40" s="4">
        <v>20.2</v>
      </c>
      <c r="AX40" s="5">
        <v>109788</v>
      </c>
      <c r="AZ40" s="162">
        <f t="shared" si="1"/>
        <v>882</v>
      </c>
      <c r="BA40" s="162">
        <f t="shared" si="2"/>
        <v>100.10000000000001</v>
      </c>
      <c r="BB40" s="162">
        <f t="shared" si="3"/>
        <v>965024</v>
      </c>
      <c r="BC40" s="162">
        <f t="shared" si="4"/>
        <v>90712256</v>
      </c>
      <c r="BD40" s="162">
        <f t="shared" si="5"/>
        <v>5442736</v>
      </c>
      <c r="BE40" s="162">
        <f t="shared" si="6"/>
        <v>100.10000000000001</v>
      </c>
      <c r="BF40" s="162">
        <f t="shared" si="7"/>
        <v>6170.902494331066</v>
      </c>
    </row>
    <row r="41" spans="1:58" ht="15" customHeight="1">
      <c r="A41" s="1">
        <v>32</v>
      </c>
      <c r="B41" s="124">
        <v>35</v>
      </c>
      <c r="C41" s="1" t="s">
        <v>410</v>
      </c>
      <c r="D41" s="5">
        <v>659</v>
      </c>
      <c r="E41" s="4">
        <v>46.5</v>
      </c>
      <c r="F41" s="5">
        <v>143515</v>
      </c>
      <c r="G41" s="5">
        <v>15786650</v>
      </c>
      <c r="H41" s="5">
        <v>947199</v>
      </c>
      <c r="I41" s="4">
        <v>15.1</v>
      </c>
      <c r="J41" s="5">
        <v>1437</v>
      </c>
      <c r="K41" s="20"/>
      <c r="L41" s="5">
        <v>488</v>
      </c>
      <c r="M41" s="4">
        <v>34.5</v>
      </c>
      <c r="N41" s="5">
        <v>223299</v>
      </c>
      <c r="O41" s="5">
        <v>24562890</v>
      </c>
      <c r="P41" s="5">
        <v>1473773</v>
      </c>
      <c r="Q41" s="4">
        <v>23.5</v>
      </c>
      <c r="R41" s="5">
        <v>3020</v>
      </c>
      <c r="T41" s="5">
        <v>160</v>
      </c>
      <c r="U41" s="4">
        <v>11.3</v>
      </c>
      <c r="V41" s="5">
        <v>169780</v>
      </c>
      <c r="W41" s="5">
        <v>18675800</v>
      </c>
      <c r="X41" s="5">
        <v>1120548</v>
      </c>
      <c r="Y41" s="4">
        <v>17.9</v>
      </c>
      <c r="Z41" s="5">
        <v>7003</v>
      </c>
      <c r="AB41" s="5">
        <v>67</v>
      </c>
      <c r="AC41" s="4">
        <v>4.7</v>
      </c>
      <c r="AD41" s="5">
        <v>138707</v>
      </c>
      <c r="AE41" s="5">
        <v>15257770</v>
      </c>
      <c r="AF41" s="5">
        <v>915466</v>
      </c>
      <c r="AG41" s="4">
        <v>14.6</v>
      </c>
      <c r="AH41" s="5">
        <v>13664</v>
      </c>
      <c r="AJ41" s="5">
        <v>33</v>
      </c>
      <c r="AK41" s="4">
        <v>2.3</v>
      </c>
      <c r="AL41" s="5">
        <v>135858</v>
      </c>
      <c r="AM41" s="5">
        <v>14944380</v>
      </c>
      <c r="AN41" s="5">
        <v>896663</v>
      </c>
      <c r="AO41" s="4">
        <v>14.3</v>
      </c>
      <c r="AP41" s="5">
        <v>27172</v>
      </c>
      <c r="AR41" s="5">
        <v>9</v>
      </c>
      <c r="AS41" s="4">
        <v>0.6</v>
      </c>
      <c r="AT41" s="5">
        <v>136516</v>
      </c>
      <c r="AU41" s="5">
        <v>15016760</v>
      </c>
      <c r="AV41" s="5">
        <v>901006</v>
      </c>
      <c r="AW41" s="4">
        <v>14.4</v>
      </c>
      <c r="AX41" s="5">
        <v>100112</v>
      </c>
      <c r="AZ41" s="162">
        <f t="shared" si="1"/>
        <v>1416</v>
      </c>
      <c r="BA41" s="162">
        <f t="shared" si="2"/>
        <v>99.89999999999999</v>
      </c>
      <c r="BB41" s="162">
        <f t="shared" si="3"/>
        <v>947675</v>
      </c>
      <c r="BC41" s="162">
        <f t="shared" si="4"/>
        <v>104244250</v>
      </c>
      <c r="BD41" s="162">
        <f t="shared" si="5"/>
        <v>6254655</v>
      </c>
      <c r="BE41" s="162">
        <f t="shared" si="6"/>
        <v>99.8</v>
      </c>
      <c r="BF41" s="162">
        <f t="shared" si="7"/>
        <v>4417.129237288135</v>
      </c>
    </row>
    <row r="42" spans="1:58" ht="15" customHeight="1">
      <c r="A42" s="1">
        <v>33</v>
      </c>
      <c r="B42" s="124">
        <v>38</v>
      </c>
      <c r="C42" s="1" t="s">
        <v>680</v>
      </c>
      <c r="D42" s="5">
        <v>496</v>
      </c>
      <c r="E42" s="4">
        <v>35.4</v>
      </c>
      <c r="F42" s="5">
        <v>131195</v>
      </c>
      <c r="G42" s="5">
        <v>12069940</v>
      </c>
      <c r="H42" s="5">
        <v>724196</v>
      </c>
      <c r="I42" s="4">
        <v>7.1</v>
      </c>
      <c r="J42" s="5">
        <v>1460</v>
      </c>
      <c r="K42" s="20"/>
      <c r="L42" s="5">
        <v>489</v>
      </c>
      <c r="M42" s="4">
        <v>34.8</v>
      </c>
      <c r="N42" s="5">
        <v>274588</v>
      </c>
      <c r="O42" s="5">
        <v>25262096</v>
      </c>
      <c r="P42" s="5">
        <v>1515726</v>
      </c>
      <c r="Q42" s="4">
        <v>14.9</v>
      </c>
      <c r="R42" s="5">
        <v>3100</v>
      </c>
      <c r="T42" s="5">
        <v>220</v>
      </c>
      <c r="U42" s="4">
        <v>15.7</v>
      </c>
      <c r="V42" s="5">
        <v>280665</v>
      </c>
      <c r="W42" s="5">
        <v>25821180</v>
      </c>
      <c r="X42" s="5">
        <v>1549271</v>
      </c>
      <c r="Y42" s="4">
        <v>15.2</v>
      </c>
      <c r="Z42" s="5">
        <v>7042</v>
      </c>
      <c r="AB42" s="5">
        <v>109</v>
      </c>
      <c r="AC42" s="4">
        <v>7.8</v>
      </c>
      <c r="AD42" s="5">
        <v>272296</v>
      </c>
      <c r="AE42" s="5">
        <v>25051232</v>
      </c>
      <c r="AF42" s="5">
        <v>1503074</v>
      </c>
      <c r="AG42" s="4">
        <v>14.7</v>
      </c>
      <c r="AH42" s="5">
        <v>13790</v>
      </c>
      <c r="AJ42" s="5">
        <v>62</v>
      </c>
      <c r="AK42" s="4">
        <v>4.4</v>
      </c>
      <c r="AL42" s="5">
        <v>352347</v>
      </c>
      <c r="AM42" s="5">
        <v>32415924</v>
      </c>
      <c r="AN42" s="5">
        <v>1944956</v>
      </c>
      <c r="AO42" s="4">
        <v>19.1</v>
      </c>
      <c r="AP42" s="5">
        <v>31370</v>
      </c>
      <c r="AR42" s="5">
        <v>29</v>
      </c>
      <c r="AS42" s="4">
        <v>2.1</v>
      </c>
      <c r="AT42" s="5">
        <v>534651</v>
      </c>
      <c r="AU42" s="5">
        <v>49187892</v>
      </c>
      <c r="AV42" s="5">
        <v>2951274</v>
      </c>
      <c r="AW42" s="4">
        <v>29</v>
      </c>
      <c r="AX42" s="5">
        <v>101768</v>
      </c>
      <c r="AZ42" s="162">
        <f t="shared" si="1"/>
        <v>1405</v>
      </c>
      <c r="BA42" s="162">
        <f t="shared" si="2"/>
        <v>100.19999999999999</v>
      </c>
      <c r="BB42" s="162">
        <f t="shared" si="3"/>
        <v>1845742</v>
      </c>
      <c r="BC42" s="162">
        <f t="shared" si="4"/>
        <v>169808264</v>
      </c>
      <c r="BD42" s="162">
        <f t="shared" si="5"/>
        <v>10188497</v>
      </c>
      <c r="BE42" s="162">
        <f t="shared" si="6"/>
        <v>100</v>
      </c>
      <c r="BF42" s="162">
        <f t="shared" si="7"/>
        <v>7251.599288256228</v>
      </c>
    </row>
    <row r="43" spans="1:58" ht="15" customHeight="1">
      <c r="A43" s="1">
        <v>34</v>
      </c>
      <c r="B43" s="124">
        <v>39</v>
      </c>
      <c r="C43" s="1" t="s">
        <v>411</v>
      </c>
      <c r="D43" s="5">
        <v>258</v>
      </c>
      <c r="E43" s="4">
        <v>37.9</v>
      </c>
      <c r="F43" s="5">
        <v>83691</v>
      </c>
      <c r="G43" s="5">
        <v>6109443</v>
      </c>
      <c r="H43" s="5">
        <v>366567</v>
      </c>
      <c r="I43" s="4">
        <v>8.2</v>
      </c>
      <c r="J43" s="5">
        <v>1421</v>
      </c>
      <c r="K43" s="20"/>
      <c r="L43" s="5">
        <v>227</v>
      </c>
      <c r="M43" s="4">
        <v>33.4</v>
      </c>
      <c r="N43" s="5">
        <v>165964</v>
      </c>
      <c r="O43" s="5">
        <v>12115372</v>
      </c>
      <c r="P43" s="5">
        <v>726922</v>
      </c>
      <c r="Q43" s="4">
        <v>16.2</v>
      </c>
      <c r="R43" s="5">
        <v>3202</v>
      </c>
      <c r="T43" s="5">
        <v>112</v>
      </c>
      <c r="U43" s="4">
        <v>16.5</v>
      </c>
      <c r="V43" s="5">
        <v>180780</v>
      </c>
      <c r="W43" s="5">
        <v>13196940</v>
      </c>
      <c r="X43" s="5">
        <v>791816</v>
      </c>
      <c r="Y43" s="4">
        <v>17.7</v>
      </c>
      <c r="Z43" s="5">
        <v>7070</v>
      </c>
      <c r="AB43" s="5">
        <v>45</v>
      </c>
      <c r="AC43" s="4">
        <v>6.6</v>
      </c>
      <c r="AD43" s="5">
        <v>146585</v>
      </c>
      <c r="AE43" s="5">
        <v>10700705</v>
      </c>
      <c r="AF43" s="5">
        <v>642042</v>
      </c>
      <c r="AG43" s="4">
        <v>14.3</v>
      </c>
      <c r="AH43" s="5">
        <v>14268</v>
      </c>
      <c r="AJ43" s="5">
        <v>30</v>
      </c>
      <c r="AK43" s="4">
        <v>4.4</v>
      </c>
      <c r="AL43" s="5">
        <v>218886</v>
      </c>
      <c r="AM43" s="5">
        <v>15978678</v>
      </c>
      <c r="AN43" s="5">
        <v>958721</v>
      </c>
      <c r="AO43" s="4">
        <v>21.4</v>
      </c>
      <c r="AP43" s="5">
        <v>31957</v>
      </c>
      <c r="AR43" s="5">
        <v>9</v>
      </c>
      <c r="AS43" s="4">
        <v>1.3</v>
      </c>
      <c r="AT43" s="5">
        <v>227865</v>
      </c>
      <c r="AU43" s="5">
        <v>16634145</v>
      </c>
      <c r="AV43" s="5">
        <v>998049</v>
      </c>
      <c r="AW43" s="4">
        <v>22.2</v>
      </c>
      <c r="AX43" s="5">
        <v>110894</v>
      </c>
      <c r="AZ43" s="162">
        <f t="shared" si="1"/>
        <v>681</v>
      </c>
      <c r="BA43" s="162">
        <f t="shared" si="2"/>
        <v>100.1</v>
      </c>
      <c r="BB43" s="162">
        <f t="shared" si="3"/>
        <v>1023771</v>
      </c>
      <c r="BC43" s="162">
        <f t="shared" si="4"/>
        <v>74735283</v>
      </c>
      <c r="BD43" s="162">
        <f t="shared" si="5"/>
        <v>4484117</v>
      </c>
      <c r="BE43" s="162">
        <f t="shared" si="6"/>
        <v>99.99999999999999</v>
      </c>
      <c r="BF43" s="162">
        <f t="shared" si="7"/>
        <v>6584.606461086637</v>
      </c>
    </row>
    <row r="44" spans="1:58" ht="15" customHeight="1">
      <c r="A44" s="1">
        <v>35</v>
      </c>
      <c r="B44" s="124">
        <v>42</v>
      </c>
      <c r="C44" s="1" t="s">
        <v>412</v>
      </c>
      <c r="D44" s="5">
        <v>641</v>
      </c>
      <c r="E44" s="4">
        <v>35.1</v>
      </c>
      <c r="F44" s="5">
        <v>127969</v>
      </c>
      <c r="G44" s="5">
        <v>15228311</v>
      </c>
      <c r="H44" s="5">
        <v>913699</v>
      </c>
      <c r="I44" s="4">
        <v>8.2</v>
      </c>
      <c r="J44" s="5">
        <v>1425</v>
      </c>
      <c r="K44" s="20"/>
      <c r="L44" s="5">
        <v>692</v>
      </c>
      <c r="M44" s="4">
        <v>37.9</v>
      </c>
      <c r="N44" s="5">
        <v>300811</v>
      </c>
      <c r="O44" s="5">
        <v>35796509</v>
      </c>
      <c r="P44" s="5">
        <v>2147791</v>
      </c>
      <c r="Q44" s="4">
        <v>19.3</v>
      </c>
      <c r="R44" s="5">
        <v>3104</v>
      </c>
      <c r="T44" s="5">
        <v>267</v>
      </c>
      <c r="U44" s="4">
        <v>14.6</v>
      </c>
      <c r="V44" s="5">
        <v>259278</v>
      </c>
      <c r="W44" s="5">
        <v>30854082</v>
      </c>
      <c r="X44" s="5">
        <v>1851245</v>
      </c>
      <c r="Y44" s="4">
        <v>16.7</v>
      </c>
      <c r="Z44" s="5">
        <v>6934</v>
      </c>
      <c r="AB44" s="5">
        <v>144</v>
      </c>
      <c r="AC44" s="4">
        <v>7.9</v>
      </c>
      <c r="AD44" s="5">
        <v>273951</v>
      </c>
      <c r="AE44" s="5">
        <v>32600169</v>
      </c>
      <c r="AF44" s="5">
        <v>1956010</v>
      </c>
      <c r="AG44" s="4">
        <v>17.6</v>
      </c>
      <c r="AH44" s="5">
        <v>13583</v>
      </c>
      <c r="AJ44" s="5">
        <v>57</v>
      </c>
      <c r="AK44" s="4">
        <v>3.1</v>
      </c>
      <c r="AL44" s="5">
        <v>241796</v>
      </c>
      <c r="AM44" s="5">
        <v>28773724</v>
      </c>
      <c r="AN44" s="5">
        <v>1726423</v>
      </c>
      <c r="AO44" s="4">
        <v>15.5</v>
      </c>
      <c r="AP44" s="5">
        <v>30288</v>
      </c>
      <c r="AR44" s="5">
        <v>25</v>
      </c>
      <c r="AS44" s="4">
        <v>1.4</v>
      </c>
      <c r="AT44" s="5">
        <v>353204</v>
      </c>
      <c r="AU44" s="5">
        <v>42031276</v>
      </c>
      <c r="AV44" s="5">
        <v>2521877</v>
      </c>
      <c r="AW44" s="4">
        <v>22.7</v>
      </c>
      <c r="AX44" s="5">
        <v>100875</v>
      </c>
      <c r="AZ44" s="162">
        <f t="shared" si="1"/>
        <v>1826</v>
      </c>
      <c r="BA44" s="162">
        <f t="shared" si="2"/>
        <v>100</v>
      </c>
      <c r="BB44" s="162">
        <f t="shared" si="3"/>
        <v>1557009</v>
      </c>
      <c r="BC44" s="162">
        <f t="shared" si="4"/>
        <v>185284071</v>
      </c>
      <c r="BD44" s="162">
        <f t="shared" si="5"/>
        <v>11117045</v>
      </c>
      <c r="BE44" s="162">
        <f t="shared" si="6"/>
        <v>100.00000000000001</v>
      </c>
      <c r="BF44" s="162">
        <f t="shared" si="7"/>
        <v>6088.195509309967</v>
      </c>
    </row>
    <row r="45" spans="1:58" ht="15" customHeight="1">
      <c r="A45" s="1">
        <v>36</v>
      </c>
      <c r="B45" s="124">
        <v>44</v>
      </c>
      <c r="C45" s="9" t="s">
        <v>540</v>
      </c>
      <c r="D45" s="10">
        <v>715</v>
      </c>
      <c r="E45" s="12">
        <v>41.2</v>
      </c>
      <c r="F45" s="10">
        <v>139784</v>
      </c>
      <c r="G45" s="10">
        <v>17193432</v>
      </c>
      <c r="H45" s="10">
        <v>1031606</v>
      </c>
      <c r="I45" s="12">
        <v>15.3</v>
      </c>
      <c r="J45" s="10">
        <v>1443</v>
      </c>
      <c r="K45" s="20"/>
      <c r="L45" s="10">
        <v>685</v>
      </c>
      <c r="M45" s="12">
        <v>39.5</v>
      </c>
      <c r="N45" s="10">
        <v>286812</v>
      </c>
      <c r="O45" s="10">
        <v>35277876</v>
      </c>
      <c r="P45" s="10">
        <v>2116673</v>
      </c>
      <c r="Q45" s="12">
        <v>31.3</v>
      </c>
      <c r="R45" s="10">
        <v>3090</v>
      </c>
      <c r="T45" s="10">
        <v>234</v>
      </c>
      <c r="U45" s="12">
        <v>13.5</v>
      </c>
      <c r="V45" s="10">
        <v>212479</v>
      </c>
      <c r="W45" s="10">
        <v>26134917</v>
      </c>
      <c r="X45" s="10">
        <v>1568095</v>
      </c>
      <c r="Y45" s="12">
        <v>23.2</v>
      </c>
      <c r="Z45" s="10">
        <v>6701</v>
      </c>
      <c r="AB45" s="10">
        <v>72</v>
      </c>
      <c r="AC45" s="12">
        <v>4.2</v>
      </c>
      <c r="AD45" s="10">
        <v>130450</v>
      </c>
      <c r="AE45" s="10">
        <v>16045350</v>
      </c>
      <c r="AF45" s="10">
        <v>962721</v>
      </c>
      <c r="AG45" s="12">
        <v>14.2</v>
      </c>
      <c r="AH45" s="10">
        <v>13371</v>
      </c>
      <c r="AJ45" s="10">
        <v>22</v>
      </c>
      <c r="AK45" s="12">
        <v>1.3</v>
      </c>
      <c r="AL45" s="10">
        <v>85092</v>
      </c>
      <c r="AM45" s="10">
        <v>10466316</v>
      </c>
      <c r="AN45" s="10">
        <v>627979</v>
      </c>
      <c r="AO45" s="12">
        <v>9.3</v>
      </c>
      <c r="AP45" s="10">
        <v>28545</v>
      </c>
      <c r="AR45" s="10">
        <v>5</v>
      </c>
      <c r="AS45" s="12">
        <v>0.3</v>
      </c>
      <c r="AT45" s="10">
        <v>62996</v>
      </c>
      <c r="AU45" s="10">
        <v>7748508</v>
      </c>
      <c r="AV45" s="10">
        <v>464910</v>
      </c>
      <c r="AW45" s="12">
        <v>6.9</v>
      </c>
      <c r="AX45" s="10">
        <v>92982</v>
      </c>
      <c r="AZ45" s="162">
        <f t="shared" si="1"/>
        <v>1733</v>
      </c>
      <c r="BA45" s="162">
        <f t="shared" si="2"/>
        <v>100</v>
      </c>
      <c r="BB45" s="162">
        <f t="shared" si="3"/>
        <v>917613</v>
      </c>
      <c r="BC45" s="162">
        <f t="shared" si="4"/>
        <v>112866399</v>
      </c>
      <c r="BD45" s="162">
        <f t="shared" si="5"/>
        <v>6771984</v>
      </c>
      <c r="BE45" s="162">
        <f t="shared" si="6"/>
        <v>100.2</v>
      </c>
      <c r="BF45" s="162">
        <f t="shared" si="7"/>
        <v>3907.665320253895</v>
      </c>
    </row>
    <row r="46" spans="1:58" ht="15" customHeight="1">
      <c r="A46" s="1">
        <v>37</v>
      </c>
      <c r="C46" s="7" t="s">
        <v>705</v>
      </c>
      <c r="D46" s="5">
        <v>5084</v>
      </c>
      <c r="E46" s="4">
        <v>40.3</v>
      </c>
      <c r="F46" s="5">
        <v>1073133</v>
      </c>
      <c r="G46" s="5">
        <v>121854064</v>
      </c>
      <c r="H46" s="5">
        <v>7311244</v>
      </c>
      <c r="I46" s="4">
        <v>10.5</v>
      </c>
      <c r="J46" s="5">
        <v>1438</v>
      </c>
      <c r="K46" s="20"/>
      <c r="L46" s="5">
        <v>4574</v>
      </c>
      <c r="M46" s="4">
        <v>36.3</v>
      </c>
      <c r="N46" s="5">
        <v>2086783</v>
      </c>
      <c r="O46" s="5">
        <v>236868637</v>
      </c>
      <c r="P46" s="5">
        <v>14212119</v>
      </c>
      <c r="Q46" s="4">
        <v>20.5</v>
      </c>
      <c r="R46" s="5">
        <v>3107</v>
      </c>
      <c r="S46" s="20"/>
      <c r="T46" s="5">
        <v>1741</v>
      </c>
      <c r="U46" s="4">
        <v>13.7</v>
      </c>
      <c r="V46" s="5">
        <v>1799302</v>
      </c>
      <c r="W46" s="5">
        <v>199455466</v>
      </c>
      <c r="X46" s="5">
        <v>11967328</v>
      </c>
      <c r="Y46" s="4">
        <v>17.2</v>
      </c>
      <c r="Z46" s="5">
        <v>6874</v>
      </c>
      <c r="AA46" s="20"/>
      <c r="AB46" s="5">
        <v>715</v>
      </c>
      <c r="AC46" s="4">
        <v>5.7</v>
      </c>
      <c r="AD46" s="5">
        <v>1480576</v>
      </c>
      <c r="AE46" s="5">
        <v>161360573</v>
      </c>
      <c r="AF46" s="5">
        <v>9681634</v>
      </c>
      <c r="AG46" s="4">
        <v>13.9</v>
      </c>
      <c r="AH46" s="5">
        <v>13541</v>
      </c>
      <c r="AI46" s="20"/>
      <c r="AJ46" s="5">
        <v>356</v>
      </c>
      <c r="AK46" s="4">
        <v>2.8</v>
      </c>
      <c r="AL46" s="5">
        <v>1684808</v>
      </c>
      <c r="AM46" s="5">
        <v>178618550</v>
      </c>
      <c r="AN46" s="5">
        <v>10717114</v>
      </c>
      <c r="AO46" s="4">
        <v>15.4</v>
      </c>
      <c r="AP46" s="5">
        <v>30104</v>
      </c>
      <c r="AQ46" s="20"/>
      <c r="AR46" s="5">
        <v>137</v>
      </c>
      <c r="AS46" s="4">
        <v>1.1</v>
      </c>
      <c r="AT46" s="5">
        <v>2381265</v>
      </c>
      <c r="AU46" s="5">
        <v>260050683</v>
      </c>
      <c r="AV46" s="5">
        <v>15603042</v>
      </c>
      <c r="AW46" s="4">
        <v>22.5</v>
      </c>
      <c r="AX46" s="5">
        <v>113891</v>
      </c>
      <c r="AZ46" s="162">
        <f t="shared" si="1"/>
        <v>12607</v>
      </c>
      <c r="BA46" s="162">
        <f t="shared" si="2"/>
        <v>99.89999999999999</v>
      </c>
      <c r="BB46" s="162">
        <f t="shared" si="3"/>
        <v>10505867</v>
      </c>
      <c r="BC46" s="162">
        <f t="shared" si="4"/>
        <v>1158207973</v>
      </c>
      <c r="BD46" s="162">
        <f t="shared" si="5"/>
        <v>69492481</v>
      </c>
      <c r="BE46" s="162">
        <f t="shared" si="6"/>
        <v>100</v>
      </c>
      <c r="BF46" s="162">
        <f t="shared" si="7"/>
        <v>5512.213928769731</v>
      </c>
    </row>
    <row r="47" spans="1:58" ht="15" customHeight="1">
      <c r="A47" s="1">
        <v>38</v>
      </c>
      <c r="C47" s="2" t="s">
        <v>391</v>
      </c>
      <c r="D47" s="5"/>
      <c r="E47" s="4"/>
      <c r="F47" s="5"/>
      <c r="G47" s="5"/>
      <c r="H47" s="5"/>
      <c r="J47" s="5"/>
      <c r="K47" s="20"/>
      <c r="L47" s="5"/>
      <c r="M47" s="4"/>
      <c r="N47" s="5"/>
      <c r="O47" s="5"/>
      <c r="P47" s="5"/>
      <c r="Q47" s="4"/>
      <c r="R47" s="5"/>
      <c r="S47" s="26"/>
      <c r="T47" s="5"/>
      <c r="U47" s="4"/>
      <c r="V47" s="5"/>
      <c r="W47" s="5"/>
      <c r="X47" s="5"/>
      <c r="Y47" s="4"/>
      <c r="Z47" s="5"/>
      <c r="AA47" s="26"/>
      <c r="AB47" s="5"/>
      <c r="AC47" s="4"/>
      <c r="AD47" s="5"/>
      <c r="AE47" s="5"/>
      <c r="AF47" s="5"/>
      <c r="AG47" s="4"/>
      <c r="AH47" s="5"/>
      <c r="AI47" s="26"/>
      <c r="AJ47" s="5"/>
      <c r="AK47" s="4"/>
      <c r="AL47" s="5"/>
      <c r="AM47" s="5"/>
      <c r="AN47" s="5"/>
      <c r="AO47" s="4"/>
      <c r="AP47" s="5"/>
      <c r="AQ47" s="26"/>
      <c r="AR47" s="5"/>
      <c r="AS47" s="4"/>
      <c r="AT47" s="5"/>
      <c r="AU47" s="5"/>
      <c r="AV47" s="5"/>
      <c r="AW47" s="4"/>
      <c r="AX47" s="5"/>
      <c r="AZ47" s="162">
        <f t="shared" si="1"/>
        <v>0</v>
      </c>
      <c r="BA47" s="162">
        <f t="shared" si="2"/>
        <v>0</v>
      </c>
      <c r="BB47" s="162">
        <f t="shared" si="3"/>
        <v>0</v>
      </c>
      <c r="BC47" s="162">
        <f t="shared" si="4"/>
        <v>0</v>
      </c>
      <c r="BD47" s="162">
        <f t="shared" si="5"/>
        <v>0</v>
      </c>
      <c r="BE47" s="162">
        <f t="shared" si="6"/>
        <v>0</v>
      </c>
      <c r="BF47" s="162"/>
    </row>
    <row r="48" spans="1:58" ht="15" customHeight="1">
      <c r="A48" s="1">
        <v>39</v>
      </c>
      <c r="B48" s="124">
        <v>33</v>
      </c>
      <c r="C48" s="1" t="s">
        <v>392</v>
      </c>
      <c r="D48" s="5">
        <v>1035</v>
      </c>
      <c r="E48" s="4">
        <v>45.6</v>
      </c>
      <c r="F48" s="5">
        <v>154787</v>
      </c>
      <c r="G48" s="5">
        <v>24611133</v>
      </c>
      <c r="H48" s="5">
        <v>1476668</v>
      </c>
      <c r="I48" s="4">
        <v>13.3</v>
      </c>
      <c r="J48" s="5">
        <v>1427</v>
      </c>
      <c r="K48" s="20"/>
      <c r="L48" s="5">
        <v>754</v>
      </c>
      <c r="M48" s="4">
        <v>33.3</v>
      </c>
      <c r="N48" s="5">
        <v>246587</v>
      </c>
      <c r="O48" s="5">
        <v>39207333</v>
      </c>
      <c r="P48" s="5">
        <v>2352440</v>
      </c>
      <c r="Q48" s="4">
        <v>21.2</v>
      </c>
      <c r="R48" s="5">
        <v>3120</v>
      </c>
      <c r="T48" s="5">
        <v>281</v>
      </c>
      <c r="U48" s="4">
        <v>12.4</v>
      </c>
      <c r="V48" s="5">
        <v>203326</v>
      </c>
      <c r="W48" s="5">
        <v>32328834</v>
      </c>
      <c r="X48" s="5">
        <v>1939730</v>
      </c>
      <c r="Y48" s="4">
        <v>17.4</v>
      </c>
      <c r="Z48" s="5">
        <v>6903</v>
      </c>
      <c r="AB48" s="5">
        <v>126</v>
      </c>
      <c r="AC48" s="4">
        <v>5.6</v>
      </c>
      <c r="AD48" s="5">
        <v>173713</v>
      </c>
      <c r="AE48" s="5">
        <v>27620367</v>
      </c>
      <c r="AF48" s="5">
        <v>1657222</v>
      </c>
      <c r="AG48" s="4">
        <v>14.9</v>
      </c>
      <c r="AH48" s="5">
        <v>13153</v>
      </c>
      <c r="AJ48" s="5">
        <v>53</v>
      </c>
      <c r="AK48" s="4">
        <v>2.3</v>
      </c>
      <c r="AL48" s="5">
        <v>164162</v>
      </c>
      <c r="AM48" s="5">
        <v>26101758</v>
      </c>
      <c r="AN48" s="5">
        <v>1566105</v>
      </c>
      <c r="AO48" s="4">
        <v>14.1</v>
      </c>
      <c r="AP48" s="5">
        <v>29549</v>
      </c>
      <c r="AR48" s="5">
        <v>15</v>
      </c>
      <c r="AS48" s="4">
        <v>0.7</v>
      </c>
      <c r="AT48" s="5">
        <v>221792</v>
      </c>
      <c r="AU48" s="5">
        <v>35264928</v>
      </c>
      <c r="AV48" s="5">
        <v>2115896</v>
      </c>
      <c r="AW48" s="4">
        <v>19</v>
      </c>
      <c r="AX48" s="5">
        <v>141060</v>
      </c>
      <c r="AZ48" s="162">
        <f t="shared" si="1"/>
        <v>2264</v>
      </c>
      <c r="BA48" s="162">
        <f t="shared" si="2"/>
        <v>99.9</v>
      </c>
      <c r="BB48" s="162">
        <f t="shared" si="3"/>
        <v>1164367</v>
      </c>
      <c r="BC48" s="162">
        <f t="shared" si="4"/>
        <v>185134353</v>
      </c>
      <c r="BD48" s="162">
        <f t="shared" si="5"/>
        <v>11108061</v>
      </c>
      <c r="BE48" s="162">
        <f t="shared" si="6"/>
        <v>99.89999999999999</v>
      </c>
      <c r="BF48" s="162">
        <f t="shared" si="7"/>
        <v>4906.3873674911665</v>
      </c>
    </row>
    <row r="49" spans="1:58" ht="15" customHeight="1">
      <c r="A49" s="1">
        <v>40</v>
      </c>
      <c r="B49" s="124">
        <v>46</v>
      </c>
      <c r="C49" s="1" t="s">
        <v>393</v>
      </c>
      <c r="D49" s="5">
        <v>677</v>
      </c>
      <c r="E49" s="4">
        <v>39.2</v>
      </c>
      <c r="F49" s="5">
        <v>114951</v>
      </c>
      <c r="G49" s="5">
        <v>15978189</v>
      </c>
      <c r="H49" s="5">
        <v>958691</v>
      </c>
      <c r="I49" s="4">
        <v>9.8</v>
      </c>
      <c r="J49" s="5">
        <v>1416</v>
      </c>
      <c r="K49" s="20"/>
      <c r="L49" s="5">
        <v>586</v>
      </c>
      <c r="M49" s="4">
        <v>33.9</v>
      </c>
      <c r="N49" s="5">
        <v>221098</v>
      </c>
      <c r="O49" s="5">
        <v>30732622</v>
      </c>
      <c r="P49" s="5">
        <v>1843957</v>
      </c>
      <c r="Q49" s="4">
        <v>18.8</v>
      </c>
      <c r="R49" s="5">
        <v>3147</v>
      </c>
      <c r="T49" s="5">
        <v>262</v>
      </c>
      <c r="U49" s="4">
        <v>15.1</v>
      </c>
      <c r="V49" s="5">
        <v>224879</v>
      </c>
      <c r="W49" s="5">
        <v>31258181</v>
      </c>
      <c r="X49" s="5">
        <v>1875491</v>
      </c>
      <c r="Y49" s="4">
        <v>19.2</v>
      </c>
      <c r="Z49" s="5">
        <v>7158</v>
      </c>
      <c r="AB49" s="5">
        <v>136</v>
      </c>
      <c r="AC49" s="4">
        <v>7.9</v>
      </c>
      <c r="AD49" s="5">
        <v>227285</v>
      </c>
      <c r="AE49" s="5">
        <v>31592615</v>
      </c>
      <c r="AF49" s="5">
        <v>1895557</v>
      </c>
      <c r="AG49" s="4">
        <v>19.4</v>
      </c>
      <c r="AH49" s="5">
        <v>13938</v>
      </c>
      <c r="AJ49" s="5">
        <v>51</v>
      </c>
      <c r="AK49" s="4">
        <v>2.9</v>
      </c>
      <c r="AL49" s="5">
        <v>176222</v>
      </c>
      <c r="AM49" s="5">
        <v>24494858</v>
      </c>
      <c r="AN49" s="5">
        <v>1469691</v>
      </c>
      <c r="AO49" s="4">
        <v>15</v>
      </c>
      <c r="AP49" s="5">
        <v>28817</v>
      </c>
      <c r="AR49" s="5">
        <v>17</v>
      </c>
      <c r="AS49" s="4">
        <v>1</v>
      </c>
      <c r="AT49" s="5">
        <v>208516</v>
      </c>
      <c r="AU49" s="5">
        <v>28983724</v>
      </c>
      <c r="AV49" s="5">
        <v>1739023</v>
      </c>
      <c r="AW49" s="4">
        <v>17.8</v>
      </c>
      <c r="AX49" s="5">
        <v>102295</v>
      </c>
      <c r="AZ49" s="162">
        <f t="shared" si="1"/>
        <v>1729</v>
      </c>
      <c r="BA49" s="162">
        <f t="shared" si="2"/>
        <v>100</v>
      </c>
      <c r="BB49" s="162">
        <f t="shared" si="3"/>
        <v>1172951</v>
      </c>
      <c r="BC49" s="162">
        <f t="shared" si="4"/>
        <v>163040189</v>
      </c>
      <c r="BD49" s="162">
        <f t="shared" si="5"/>
        <v>9782410</v>
      </c>
      <c r="BE49" s="162">
        <f t="shared" si="6"/>
        <v>99.99999999999999</v>
      </c>
      <c r="BF49" s="162">
        <f t="shared" si="7"/>
        <v>5657.842683632157</v>
      </c>
    </row>
    <row r="50" spans="1:58" ht="15" customHeight="1">
      <c r="A50" s="1">
        <v>41</v>
      </c>
      <c r="B50" s="124">
        <v>48</v>
      </c>
      <c r="C50" s="9" t="s">
        <v>527</v>
      </c>
      <c r="D50" s="10">
        <v>586</v>
      </c>
      <c r="E50" s="12">
        <v>46.5</v>
      </c>
      <c r="F50" s="10">
        <v>136151</v>
      </c>
      <c r="G50" s="10">
        <v>13751251</v>
      </c>
      <c r="H50" s="10">
        <v>825075</v>
      </c>
      <c r="I50" s="12">
        <v>14.8</v>
      </c>
      <c r="J50" s="10">
        <v>1408</v>
      </c>
      <c r="K50" s="20"/>
      <c r="L50" s="10">
        <v>431</v>
      </c>
      <c r="M50" s="12">
        <v>34.2</v>
      </c>
      <c r="N50" s="10">
        <v>223583</v>
      </c>
      <c r="O50" s="10">
        <v>23581883</v>
      </c>
      <c r="P50" s="10">
        <v>1354913</v>
      </c>
      <c r="Q50" s="12">
        <v>24.2</v>
      </c>
      <c r="R50" s="10">
        <v>3144</v>
      </c>
      <c r="T50" s="10">
        <v>141</v>
      </c>
      <c r="U50" s="12">
        <v>11.2</v>
      </c>
      <c r="V50" s="10">
        <v>158026</v>
      </c>
      <c r="W50" s="10">
        <v>15960626</v>
      </c>
      <c r="X50" s="10">
        <v>957638</v>
      </c>
      <c r="Y50" s="12">
        <v>17.2</v>
      </c>
      <c r="Z50" s="10">
        <v>6792</v>
      </c>
      <c r="AB50" s="10">
        <v>63</v>
      </c>
      <c r="AC50" s="12">
        <v>5</v>
      </c>
      <c r="AD50" s="10">
        <v>143081</v>
      </c>
      <c r="AE50" s="10">
        <v>14451181</v>
      </c>
      <c r="AF50" s="10">
        <v>867071</v>
      </c>
      <c r="AG50" s="12">
        <v>15.5</v>
      </c>
      <c r="AH50" s="10">
        <v>13763</v>
      </c>
      <c r="AJ50" s="10">
        <v>29</v>
      </c>
      <c r="AK50" s="12">
        <v>2.3</v>
      </c>
      <c r="AL50" s="10">
        <v>145008</v>
      </c>
      <c r="AM50" s="10">
        <v>14645808</v>
      </c>
      <c r="AN50" s="10">
        <v>878748</v>
      </c>
      <c r="AO50" s="12">
        <v>15.7</v>
      </c>
      <c r="AP50" s="10">
        <v>30302</v>
      </c>
      <c r="AR50" s="10">
        <v>9</v>
      </c>
      <c r="AS50" s="12">
        <v>0.7</v>
      </c>
      <c r="AT50" s="10">
        <v>115932</v>
      </c>
      <c r="AU50" s="10">
        <v>11709132</v>
      </c>
      <c r="AV50" s="10">
        <v>702548</v>
      </c>
      <c r="AW50" s="12">
        <v>12.6</v>
      </c>
      <c r="AX50" s="10">
        <v>78061</v>
      </c>
      <c r="AZ50" s="162">
        <f t="shared" si="1"/>
        <v>1259</v>
      </c>
      <c r="BA50" s="162">
        <f t="shared" si="2"/>
        <v>99.9</v>
      </c>
      <c r="BB50" s="162">
        <f t="shared" si="3"/>
        <v>921781</v>
      </c>
      <c r="BC50" s="162">
        <f t="shared" si="4"/>
        <v>94099881</v>
      </c>
      <c r="BD50" s="162">
        <f t="shared" si="5"/>
        <v>5585993</v>
      </c>
      <c r="BE50" s="162">
        <f t="shared" si="6"/>
        <v>100</v>
      </c>
      <c r="BF50" s="162">
        <f t="shared" si="7"/>
        <v>4436.849086576648</v>
      </c>
    </row>
    <row r="51" spans="1:58" ht="15" customHeight="1">
      <c r="A51" s="1">
        <v>42</v>
      </c>
      <c r="C51" s="7" t="s">
        <v>706</v>
      </c>
      <c r="D51" s="5">
        <v>2298</v>
      </c>
      <c r="E51" s="4">
        <v>43.7</v>
      </c>
      <c r="F51" s="5">
        <v>405889</v>
      </c>
      <c r="G51" s="5">
        <v>54340573</v>
      </c>
      <c r="H51" s="5">
        <v>3260434</v>
      </c>
      <c r="I51" s="4">
        <v>12.3</v>
      </c>
      <c r="J51" s="5">
        <v>1419</v>
      </c>
      <c r="K51" s="20"/>
      <c r="L51" s="5">
        <v>1771</v>
      </c>
      <c r="M51" s="4">
        <v>33.7</v>
      </c>
      <c r="N51" s="5">
        <v>691268</v>
      </c>
      <c r="O51" s="5">
        <v>92521838</v>
      </c>
      <c r="P51" s="5">
        <v>5551310</v>
      </c>
      <c r="Q51" s="4">
        <v>21</v>
      </c>
      <c r="R51" s="5">
        <v>3135</v>
      </c>
      <c r="S51" s="20"/>
      <c r="T51" s="5">
        <v>684</v>
      </c>
      <c r="U51" s="4">
        <v>13</v>
      </c>
      <c r="V51" s="5">
        <v>586231</v>
      </c>
      <c r="W51" s="5">
        <v>79547641</v>
      </c>
      <c r="X51" s="5">
        <v>4772859</v>
      </c>
      <c r="Y51" s="4">
        <v>18</v>
      </c>
      <c r="Z51" s="5">
        <v>6978</v>
      </c>
      <c r="AA51" s="20"/>
      <c r="AB51" s="5">
        <v>325</v>
      </c>
      <c r="AC51" s="4">
        <v>6.2</v>
      </c>
      <c r="AD51" s="5">
        <v>544079</v>
      </c>
      <c r="AE51" s="5">
        <v>73664163</v>
      </c>
      <c r="AF51" s="5">
        <v>4419850</v>
      </c>
      <c r="AG51" s="4">
        <v>16.7</v>
      </c>
      <c r="AH51" s="5">
        <v>13600</v>
      </c>
      <c r="AI51" s="20"/>
      <c r="AJ51" s="5">
        <v>133</v>
      </c>
      <c r="AK51" s="4">
        <v>2.5</v>
      </c>
      <c r="AL51" s="5">
        <v>485392</v>
      </c>
      <c r="AM51" s="5">
        <v>65242424</v>
      </c>
      <c r="AN51" s="5">
        <v>3914544</v>
      </c>
      <c r="AO51" s="4">
        <v>14.8</v>
      </c>
      <c r="AP51" s="5">
        <v>29432</v>
      </c>
      <c r="AQ51" s="20"/>
      <c r="AR51" s="5">
        <v>41</v>
      </c>
      <c r="AS51" s="4">
        <v>0.8</v>
      </c>
      <c r="AT51" s="5">
        <v>546240</v>
      </c>
      <c r="AU51" s="5">
        <v>75957784</v>
      </c>
      <c r="AV51" s="5">
        <v>4557467</v>
      </c>
      <c r="AW51" s="4">
        <v>17.2</v>
      </c>
      <c r="AX51" s="5">
        <v>111158</v>
      </c>
      <c r="AZ51" s="162">
        <f t="shared" si="1"/>
        <v>5252</v>
      </c>
      <c r="BA51" s="162">
        <f t="shared" si="2"/>
        <v>99.9</v>
      </c>
      <c r="BB51" s="162">
        <f t="shared" si="3"/>
        <v>3259099</v>
      </c>
      <c r="BC51" s="162">
        <f t="shared" si="4"/>
        <v>441274423</v>
      </c>
      <c r="BD51" s="162">
        <f t="shared" si="5"/>
        <v>26476464</v>
      </c>
      <c r="BE51" s="162">
        <f t="shared" si="6"/>
        <v>100</v>
      </c>
      <c r="BF51" s="162">
        <f t="shared" si="7"/>
        <v>5041.215536938309</v>
      </c>
    </row>
    <row r="52" spans="1:58" ht="15" customHeight="1">
      <c r="A52" s="1">
        <v>43</v>
      </c>
      <c r="C52" s="2" t="s">
        <v>528</v>
      </c>
      <c r="D52" s="5"/>
      <c r="E52" s="4"/>
      <c r="F52" s="5"/>
      <c r="G52" s="5"/>
      <c r="H52" s="5"/>
      <c r="J52" s="5"/>
      <c r="K52" s="20"/>
      <c r="L52" s="5"/>
      <c r="M52" s="4"/>
      <c r="N52" s="5"/>
      <c r="O52" s="5"/>
      <c r="P52" s="5"/>
      <c r="Q52" s="4"/>
      <c r="R52" s="5"/>
      <c r="S52" s="26"/>
      <c r="T52" s="5"/>
      <c r="U52" s="4"/>
      <c r="V52" s="5"/>
      <c r="W52" s="5"/>
      <c r="X52" s="5"/>
      <c r="Y52" s="4"/>
      <c r="Z52" s="5"/>
      <c r="AA52" s="26"/>
      <c r="AB52" s="5"/>
      <c r="AC52" s="4"/>
      <c r="AD52" s="5"/>
      <c r="AE52" s="5"/>
      <c r="AF52" s="5"/>
      <c r="AG52" s="4"/>
      <c r="AH52" s="5"/>
      <c r="AI52" s="26"/>
      <c r="AJ52" s="5"/>
      <c r="AK52" s="4"/>
      <c r="AL52" s="5"/>
      <c r="AM52" s="5"/>
      <c r="AN52" s="5"/>
      <c r="AO52" s="4"/>
      <c r="AP52" s="5"/>
      <c r="AQ52" s="26"/>
      <c r="AR52" s="5"/>
      <c r="AS52" s="4"/>
      <c r="AT52" s="5"/>
      <c r="AU52" s="5"/>
      <c r="AV52" s="5"/>
      <c r="AW52" s="4"/>
      <c r="AX52" s="5"/>
      <c r="AZ52" s="162">
        <f t="shared" si="1"/>
        <v>0</v>
      </c>
      <c r="BA52" s="162">
        <f t="shared" si="2"/>
        <v>0</v>
      </c>
      <c r="BB52" s="162">
        <f t="shared" si="3"/>
        <v>0</v>
      </c>
      <c r="BC52" s="162">
        <f t="shared" si="4"/>
        <v>0</v>
      </c>
      <c r="BD52" s="162">
        <f t="shared" si="5"/>
        <v>0</v>
      </c>
      <c r="BE52" s="162">
        <f t="shared" si="6"/>
        <v>0</v>
      </c>
      <c r="BF52" s="162"/>
    </row>
    <row r="53" spans="1:58" ht="15" customHeight="1">
      <c r="A53" s="1">
        <v>44</v>
      </c>
      <c r="B53" s="124">
        <v>19</v>
      </c>
      <c r="C53" s="1" t="s">
        <v>529</v>
      </c>
      <c r="D53" s="5">
        <v>53</v>
      </c>
      <c r="E53" s="4">
        <v>14.5</v>
      </c>
      <c r="F53" s="5">
        <v>17949</v>
      </c>
      <c r="G53" s="5">
        <v>1346175</v>
      </c>
      <c r="H53" s="5">
        <v>80771</v>
      </c>
      <c r="I53" s="4">
        <v>2</v>
      </c>
      <c r="J53" s="5">
        <v>1524</v>
      </c>
      <c r="K53" s="20"/>
      <c r="L53" s="5">
        <v>121</v>
      </c>
      <c r="M53" s="4">
        <v>33.1</v>
      </c>
      <c r="N53" s="5">
        <v>83821</v>
      </c>
      <c r="O53" s="5">
        <v>6286575</v>
      </c>
      <c r="P53" s="5">
        <v>377194</v>
      </c>
      <c r="Q53" s="4">
        <v>9.3</v>
      </c>
      <c r="R53" s="5">
        <v>3117</v>
      </c>
      <c r="T53" s="5">
        <v>89</v>
      </c>
      <c r="U53" s="4">
        <v>24.3</v>
      </c>
      <c r="V53" s="5">
        <v>142836</v>
      </c>
      <c r="W53" s="5">
        <v>10712700</v>
      </c>
      <c r="X53" s="5">
        <v>642762</v>
      </c>
      <c r="Y53" s="4">
        <v>15.8</v>
      </c>
      <c r="Z53" s="5">
        <v>7222</v>
      </c>
      <c r="AB53" s="5">
        <v>56</v>
      </c>
      <c r="AC53" s="4">
        <v>15.3</v>
      </c>
      <c r="AD53" s="5">
        <v>180355</v>
      </c>
      <c r="AE53" s="5">
        <v>13526625</v>
      </c>
      <c r="AF53" s="5">
        <v>811598</v>
      </c>
      <c r="AG53" s="4">
        <v>20</v>
      </c>
      <c r="AH53" s="5">
        <v>14493</v>
      </c>
      <c r="AJ53" s="5">
        <v>34</v>
      </c>
      <c r="AK53" s="4">
        <v>9.3</v>
      </c>
      <c r="AL53" s="5">
        <v>247953</v>
      </c>
      <c r="AM53" s="5">
        <v>18596475</v>
      </c>
      <c r="AN53" s="5">
        <v>1115788</v>
      </c>
      <c r="AO53" s="4">
        <v>27.4</v>
      </c>
      <c r="AP53" s="5">
        <v>32817</v>
      </c>
      <c r="AR53" s="5">
        <v>13</v>
      </c>
      <c r="AS53" s="4">
        <v>3.5</v>
      </c>
      <c r="AT53" s="5">
        <v>230380</v>
      </c>
      <c r="AU53" s="5">
        <v>17278500</v>
      </c>
      <c r="AV53" s="5">
        <v>1036710</v>
      </c>
      <c r="AW53" s="4">
        <v>25.5</v>
      </c>
      <c r="AX53" s="5">
        <v>79747</v>
      </c>
      <c r="AZ53" s="162">
        <f t="shared" si="1"/>
        <v>366</v>
      </c>
      <c r="BA53" s="162">
        <f t="shared" si="2"/>
        <v>100</v>
      </c>
      <c r="BB53" s="162">
        <f t="shared" si="3"/>
        <v>903294</v>
      </c>
      <c r="BC53" s="162">
        <f t="shared" si="4"/>
        <v>67747050</v>
      </c>
      <c r="BD53" s="162">
        <f t="shared" si="5"/>
        <v>4064823</v>
      </c>
      <c r="BE53" s="162">
        <f t="shared" si="6"/>
        <v>100</v>
      </c>
      <c r="BF53" s="162">
        <f t="shared" si="7"/>
        <v>11106.073770491803</v>
      </c>
    </row>
    <row r="54" spans="1:58" ht="15" customHeight="1">
      <c r="A54" s="1">
        <v>45</v>
      </c>
      <c r="B54" s="124">
        <v>21</v>
      </c>
      <c r="C54" s="1" t="s">
        <v>530</v>
      </c>
      <c r="D54" s="5">
        <v>85</v>
      </c>
      <c r="E54" s="4">
        <v>17.5</v>
      </c>
      <c r="F54" s="5">
        <v>44798</v>
      </c>
      <c r="G54" s="5">
        <v>2127905</v>
      </c>
      <c r="H54" s="5">
        <v>127674</v>
      </c>
      <c r="I54" s="4">
        <v>2.9</v>
      </c>
      <c r="J54" s="5">
        <v>1502</v>
      </c>
      <c r="K54" s="20"/>
      <c r="L54" s="5">
        <v>160</v>
      </c>
      <c r="M54" s="4">
        <v>32.9</v>
      </c>
      <c r="N54" s="5">
        <v>189831</v>
      </c>
      <c r="O54" s="5">
        <v>9016973</v>
      </c>
      <c r="P54" s="5">
        <v>541018</v>
      </c>
      <c r="Q54" s="4">
        <v>12.3</v>
      </c>
      <c r="R54" s="5">
        <v>3381</v>
      </c>
      <c r="T54" s="5">
        <v>110</v>
      </c>
      <c r="U54" s="4">
        <v>22.6</v>
      </c>
      <c r="V54" s="5">
        <v>271074</v>
      </c>
      <c r="W54" s="5">
        <v>12876015</v>
      </c>
      <c r="X54" s="5">
        <v>772561</v>
      </c>
      <c r="Y54" s="4">
        <v>17.5</v>
      </c>
      <c r="Z54" s="5">
        <v>7023</v>
      </c>
      <c r="AB54" s="5">
        <v>81</v>
      </c>
      <c r="AC54" s="4">
        <v>16.6</v>
      </c>
      <c r="AD54" s="5">
        <v>399089</v>
      </c>
      <c r="AE54" s="5">
        <v>18956727</v>
      </c>
      <c r="AF54" s="5">
        <v>1137404</v>
      </c>
      <c r="AG54" s="4">
        <v>25.8</v>
      </c>
      <c r="AH54" s="5">
        <v>14042</v>
      </c>
      <c r="AJ54" s="5">
        <v>44</v>
      </c>
      <c r="AK54" s="4">
        <v>9</v>
      </c>
      <c r="AL54" s="5">
        <v>462905</v>
      </c>
      <c r="AM54" s="5">
        <v>21987988</v>
      </c>
      <c r="AN54" s="5">
        <v>1319279</v>
      </c>
      <c r="AO54" s="4">
        <v>29.9</v>
      </c>
      <c r="AP54" s="5">
        <v>29984</v>
      </c>
      <c r="AR54" s="5">
        <v>7</v>
      </c>
      <c r="AS54" s="4">
        <v>1.4</v>
      </c>
      <c r="AT54" s="5">
        <v>181830</v>
      </c>
      <c r="AU54" s="5">
        <v>8636925</v>
      </c>
      <c r="AV54" s="5">
        <v>518215</v>
      </c>
      <c r="AW54" s="4">
        <v>11.7</v>
      </c>
      <c r="AX54" s="5">
        <v>74031</v>
      </c>
      <c r="AZ54" s="162">
        <f t="shared" si="1"/>
        <v>487</v>
      </c>
      <c r="BA54" s="162">
        <f t="shared" si="2"/>
        <v>100</v>
      </c>
      <c r="BB54" s="162">
        <f t="shared" si="3"/>
        <v>1549527</v>
      </c>
      <c r="BC54" s="162">
        <f t="shared" si="4"/>
        <v>73602533</v>
      </c>
      <c r="BD54" s="162">
        <f t="shared" si="5"/>
        <v>4416151</v>
      </c>
      <c r="BE54" s="162">
        <f t="shared" si="6"/>
        <v>100.10000000000001</v>
      </c>
      <c r="BF54" s="162">
        <f t="shared" si="7"/>
        <v>9068.071868583162</v>
      </c>
    </row>
    <row r="55" spans="1:58" ht="15" customHeight="1">
      <c r="A55" s="1">
        <v>46</v>
      </c>
      <c r="B55" s="124">
        <v>49</v>
      </c>
      <c r="C55" s="9" t="s">
        <v>456</v>
      </c>
      <c r="D55" s="10">
        <v>61</v>
      </c>
      <c r="E55" s="12">
        <v>18.4</v>
      </c>
      <c r="F55" s="10">
        <v>47331</v>
      </c>
      <c r="G55" s="10">
        <v>1609254</v>
      </c>
      <c r="H55" s="10">
        <v>96555</v>
      </c>
      <c r="I55" s="12">
        <v>4.7</v>
      </c>
      <c r="J55" s="10">
        <v>1583</v>
      </c>
      <c r="K55" s="20"/>
      <c r="L55" s="10">
        <v>148</v>
      </c>
      <c r="M55" s="12">
        <v>44.7</v>
      </c>
      <c r="N55" s="10">
        <v>239500</v>
      </c>
      <c r="O55" s="10">
        <v>8143000</v>
      </c>
      <c r="P55" s="10">
        <v>488580</v>
      </c>
      <c r="Q55" s="12">
        <v>23.6</v>
      </c>
      <c r="R55" s="10">
        <v>3301</v>
      </c>
      <c r="T55" s="10">
        <v>71</v>
      </c>
      <c r="U55" s="12">
        <v>21.5</v>
      </c>
      <c r="V55" s="10">
        <v>246518</v>
      </c>
      <c r="W55" s="10">
        <v>8381612</v>
      </c>
      <c r="X55" s="10">
        <v>502897</v>
      </c>
      <c r="Y55" s="12">
        <v>24.2</v>
      </c>
      <c r="Z55" s="10">
        <v>7083</v>
      </c>
      <c r="AB55" s="10">
        <v>41</v>
      </c>
      <c r="AC55" s="12">
        <v>12.4</v>
      </c>
      <c r="AD55" s="10">
        <v>271617</v>
      </c>
      <c r="AE55" s="10">
        <v>9234978</v>
      </c>
      <c r="AF55" s="10">
        <v>554099</v>
      </c>
      <c r="AG55" s="12">
        <v>26.7</v>
      </c>
      <c r="AH55" s="10">
        <v>13515</v>
      </c>
      <c r="AJ55" s="10">
        <v>8</v>
      </c>
      <c r="AK55" s="12">
        <v>2.4</v>
      </c>
      <c r="AL55" s="10">
        <v>116282</v>
      </c>
      <c r="AM55" s="10">
        <v>3953588</v>
      </c>
      <c r="AN55" s="10">
        <v>237215</v>
      </c>
      <c r="AO55" s="12">
        <v>11.4</v>
      </c>
      <c r="AP55" s="10">
        <v>29652</v>
      </c>
      <c r="AR55" s="10">
        <v>2</v>
      </c>
      <c r="AS55" s="12">
        <v>0.6</v>
      </c>
      <c r="AT55" s="10">
        <v>94624</v>
      </c>
      <c r="AU55" s="10">
        <v>3217216</v>
      </c>
      <c r="AV55" s="10">
        <v>193033</v>
      </c>
      <c r="AW55" s="12">
        <v>9.3</v>
      </c>
      <c r="AX55" s="10">
        <v>96517</v>
      </c>
      <c r="AZ55" s="162">
        <f t="shared" si="1"/>
        <v>331</v>
      </c>
      <c r="BA55" s="162">
        <f t="shared" si="2"/>
        <v>100</v>
      </c>
      <c r="BB55" s="162">
        <f t="shared" si="3"/>
        <v>1015872</v>
      </c>
      <c r="BC55" s="162">
        <f t="shared" si="4"/>
        <v>34539648</v>
      </c>
      <c r="BD55" s="162">
        <f t="shared" si="5"/>
        <v>2072379</v>
      </c>
      <c r="BE55" s="162">
        <f t="shared" si="6"/>
        <v>99.9</v>
      </c>
      <c r="BF55" s="162">
        <f t="shared" si="7"/>
        <v>6260.963746223565</v>
      </c>
    </row>
    <row r="56" spans="1:58" ht="15" customHeight="1">
      <c r="A56" s="1">
        <v>47</v>
      </c>
      <c r="C56" s="7" t="s">
        <v>430</v>
      </c>
      <c r="D56" s="5">
        <v>199</v>
      </c>
      <c r="E56" s="4">
        <v>16.9</v>
      </c>
      <c r="F56" s="5">
        <v>110078</v>
      </c>
      <c r="G56" s="5">
        <v>5083334</v>
      </c>
      <c r="H56" s="5">
        <v>305000</v>
      </c>
      <c r="I56" s="4">
        <v>2.9</v>
      </c>
      <c r="J56" s="5">
        <v>1533</v>
      </c>
      <c r="K56" s="20"/>
      <c r="L56" s="5">
        <v>429</v>
      </c>
      <c r="M56" s="4">
        <v>36.2</v>
      </c>
      <c r="N56" s="5">
        <v>513152</v>
      </c>
      <c r="O56" s="5">
        <v>23446548</v>
      </c>
      <c r="P56" s="5">
        <v>1406792</v>
      </c>
      <c r="Q56" s="4">
        <v>13.3</v>
      </c>
      <c r="R56" s="5">
        <v>3279</v>
      </c>
      <c r="S56" s="20"/>
      <c r="T56" s="5">
        <v>270</v>
      </c>
      <c r="U56" s="4">
        <v>22.8</v>
      </c>
      <c r="V56" s="5">
        <v>660428</v>
      </c>
      <c r="W56" s="5">
        <v>31970327</v>
      </c>
      <c r="X56" s="5">
        <v>1918220</v>
      </c>
      <c r="Y56" s="4">
        <v>18.2</v>
      </c>
      <c r="Z56" s="5">
        <v>7105</v>
      </c>
      <c r="AA56" s="20"/>
      <c r="AB56" s="5">
        <v>178</v>
      </c>
      <c r="AC56" s="4">
        <v>15</v>
      </c>
      <c r="AD56" s="5">
        <v>851061</v>
      </c>
      <c r="AE56" s="5">
        <v>41718330</v>
      </c>
      <c r="AF56" s="5">
        <v>2503101</v>
      </c>
      <c r="AG56" s="4">
        <v>23.7</v>
      </c>
      <c r="AH56" s="5">
        <v>14062</v>
      </c>
      <c r="AI56" s="20"/>
      <c r="AJ56" s="5">
        <v>86</v>
      </c>
      <c r="AK56" s="4">
        <v>7.3</v>
      </c>
      <c r="AL56" s="5">
        <v>827140</v>
      </c>
      <c r="AM56" s="5">
        <v>44538051</v>
      </c>
      <c r="AN56" s="5">
        <v>2672282</v>
      </c>
      <c r="AO56" s="4">
        <v>25.3</v>
      </c>
      <c r="AP56" s="5">
        <v>31073</v>
      </c>
      <c r="AQ56" s="20"/>
      <c r="AR56" s="5">
        <v>22</v>
      </c>
      <c r="AS56" s="4">
        <v>1.9</v>
      </c>
      <c r="AT56" s="5">
        <v>506834</v>
      </c>
      <c r="AU56" s="5">
        <v>29132641</v>
      </c>
      <c r="AV56" s="5">
        <v>1747958</v>
      </c>
      <c r="AW56" s="4">
        <v>16.5</v>
      </c>
      <c r="AX56" s="5">
        <v>79453</v>
      </c>
      <c r="AZ56" s="162">
        <f t="shared" si="1"/>
        <v>1184</v>
      </c>
      <c r="BA56" s="162">
        <f t="shared" si="2"/>
        <v>100.10000000000001</v>
      </c>
      <c r="BB56" s="162">
        <f t="shared" si="3"/>
        <v>3468693</v>
      </c>
      <c r="BC56" s="162">
        <f t="shared" si="4"/>
        <v>175889231</v>
      </c>
      <c r="BD56" s="162">
        <f t="shared" si="5"/>
        <v>10553353</v>
      </c>
      <c r="BE56" s="162">
        <f t="shared" si="6"/>
        <v>99.89999999999999</v>
      </c>
      <c r="BF56" s="162">
        <f t="shared" si="7"/>
        <v>8913.304898648648</v>
      </c>
    </row>
    <row r="57" spans="1:58" ht="15" customHeight="1">
      <c r="A57" s="1">
        <v>48</v>
      </c>
      <c r="C57" s="2" t="s">
        <v>379</v>
      </c>
      <c r="D57" s="5"/>
      <c r="E57" s="4"/>
      <c r="F57" s="5"/>
      <c r="G57" s="5"/>
      <c r="H57" s="5"/>
      <c r="J57" s="5"/>
      <c r="K57" s="20"/>
      <c r="L57" s="5"/>
      <c r="M57" s="4"/>
      <c r="N57" s="5"/>
      <c r="O57" s="5"/>
      <c r="P57" s="5"/>
      <c r="Q57" s="4"/>
      <c r="R57" s="5"/>
      <c r="S57" s="26"/>
      <c r="T57" s="5"/>
      <c r="U57" s="4"/>
      <c r="V57" s="5"/>
      <c r="W57" s="5"/>
      <c r="X57" s="5"/>
      <c r="Y57" s="4"/>
      <c r="Z57" s="5"/>
      <c r="AA57" s="26"/>
      <c r="AB57" s="5"/>
      <c r="AC57" s="4"/>
      <c r="AD57" s="5"/>
      <c r="AE57" s="5"/>
      <c r="AF57" s="5"/>
      <c r="AG57" s="4"/>
      <c r="AH57" s="5"/>
      <c r="AI57" s="26"/>
      <c r="AJ57" s="5"/>
      <c r="AK57" s="4"/>
      <c r="AL57" s="5"/>
      <c r="AM57" s="5"/>
      <c r="AN57" s="5"/>
      <c r="AO57" s="4"/>
      <c r="AP57" s="5"/>
      <c r="AQ57" s="26"/>
      <c r="AR57" s="5"/>
      <c r="AS57" s="4"/>
      <c r="AT57" s="5"/>
      <c r="AU57" s="5"/>
      <c r="AV57" s="5"/>
      <c r="AW57" s="4"/>
      <c r="AX57" s="5"/>
      <c r="AZ57" s="162">
        <f t="shared" si="1"/>
        <v>0</v>
      </c>
      <c r="BA57" s="162">
        <f t="shared" si="2"/>
        <v>0</v>
      </c>
      <c r="BB57" s="162">
        <f t="shared" si="3"/>
        <v>0</v>
      </c>
      <c r="BC57" s="162">
        <f t="shared" si="4"/>
        <v>0</v>
      </c>
      <c r="BD57" s="162">
        <f t="shared" si="5"/>
        <v>0</v>
      </c>
      <c r="BE57" s="162">
        <f t="shared" si="6"/>
        <v>0</v>
      </c>
      <c r="BF57" s="162"/>
    </row>
    <row r="58" spans="1:58" ht="15" customHeight="1">
      <c r="A58" s="1">
        <v>49</v>
      </c>
      <c r="B58" s="124">
        <v>4</v>
      </c>
      <c r="C58" s="1" t="s">
        <v>457</v>
      </c>
      <c r="D58" s="5">
        <v>447</v>
      </c>
      <c r="E58" s="4">
        <v>18.2</v>
      </c>
      <c r="F58" s="5">
        <v>156017</v>
      </c>
      <c r="G58" s="5">
        <v>10297122</v>
      </c>
      <c r="H58" s="5">
        <v>617827</v>
      </c>
      <c r="I58" s="4">
        <v>14.2</v>
      </c>
      <c r="J58" s="5">
        <v>1382</v>
      </c>
      <c r="K58" s="20"/>
      <c r="L58" s="5">
        <v>289</v>
      </c>
      <c r="M58" s="4">
        <v>31.2</v>
      </c>
      <c r="N58" s="5">
        <v>224618</v>
      </c>
      <c r="O58" s="5">
        <v>14824788</v>
      </c>
      <c r="P58" s="5">
        <v>889487</v>
      </c>
      <c r="Q58" s="4">
        <v>20.5</v>
      </c>
      <c r="R58" s="5">
        <v>3078</v>
      </c>
      <c r="T58" s="5">
        <v>110</v>
      </c>
      <c r="U58" s="4">
        <v>11.9</v>
      </c>
      <c r="V58" s="5">
        <v>189578</v>
      </c>
      <c r="W58" s="5">
        <v>12512148</v>
      </c>
      <c r="X58" s="5">
        <v>750729</v>
      </c>
      <c r="Y58" s="4">
        <v>17.3</v>
      </c>
      <c r="Z58" s="5">
        <v>6825</v>
      </c>
      <c r="AB58" s="5">
        <v>49</v>
      </c>
      <c r="AC58" s="4">
        <v>5.3</v>
      </c>
      <c r="AD58" s="5">
        <v>170194</v>
      </c>
      <c r="AE58" s="5">
        <v>11232804</v>
      </c>
      <c r="AF58" s="5">
        <v>673968</v>
      </c>
      <c r="AG58" s="4">
        <v>15.5</v>
      </c>
      <c r="AH58" s="5">
        <v>13754</v>
      </c>
      <c r="AJ58" s="5">
        <v>25</v>
      </c>
      <c r="AK58" s="4">
        <v>2.7</v>
      </c>
      <c r="AL58" s="5">
        <v>190137</v>
      </c>
      <c r="AM58" s="5">
        <v>12549042</v>
      </c>
      <c r="AN58" s="5">
        <v>752943</v>
      </c>
      <c r="AO58" s="4">
        <v>17.3</v>
      </c>
      <c r="AP58" s="5">
        <v>30118</v>
      </c>
      <c r="AR58" s="5">
        <v>7</v>
      </c>
      <c r="AS58" s="4">
        <v>0.8</v>
      </c>
      <c r="AT58" s="5">
        <v>166328</v>
      </c>
      <c r="AU58" s="5">
        <v>10977648</v>
      </c>
      <c r="AV58" s="5">
        <v>658659</v>
      </c>
      <c r="AW58" s="4">
        <v>15.2</v>
      </c>
      <c r="AX58" s="5">
        <v>94033</v>
      </c>
      <c r="AZ58" s="162">
        <f t="shared" si="1"/>
        <v>927</v>
      </c>
      <c r="BA58" s="162">
        <f t="shared" si="2"/>
        <v>70.1</v>
      </c>
      <c r="BB58" s="162">
        <f t="shared" si="3"/>
        <v>1096872</v>
      </c>
      <c r="BC58" s="162">
        <f t="shared" si="4"/>
        <v>72393552</v>
      </c>
      <c r="BD58" s="162">
        <f t="shared" si="5"/>
        <v>4343613</v>
      </c>
      <c r="BE58" s="162">
        <f t="shared" si="6"/>
        <v>100</v>
      </c>
      <c r="BF58" s="162">
        <f t="shared" si="7"/>
        <v>4685.666666666667</v>
      </c>
    </row>
    <row r="59" spans="1:58" ht="15" customHeight="1">
      <c r="A59" s="1">
        <v>50</v>
      </c>
      <c r="B59" s="124">
        <v>5</v>
      </c>
      <c r="C59" s="1" t="s">
        <v>458</v>
      </c>
      <c r="D59" s="5">
        <v>317</v>
      </c>
      <c r="E59" s="4">
        <v>39.7</v>
      </c>
      <c r="F59" s="5">
        <v>133071</v>
      </c>
      <c r="G59" s="5">
        <v>7451976</v>
      </c>
      <c r="H59" s="5">
        <v>447119</v>
      </c>
      <c r="I59" s="4">
        <v>10.2</v>
      </c>
      <c r="J59" s="5">
        <v>1410</v>
      </c>
      <c r="K59" s="20"/>
      <c r="L59" s="5">
        <v>282</v>
      </c>
      <c r="M59" s="4">
        <v>35.3</v>
      </c>
      <c r="N59" s="5">
        <v>264816</v>
      </c>
      <c r="O59" s="5">
        <v>14829696</v>
      </c>
      <c r="P59" s="5">
        <v>889782</v>
      </c>
      <c r="Q59" s="4">
        <v>20.4</v>
      </c>
      <c r="R59" s="5">
        <v>3155</v>
      </c>
      <c r="T59" s="5">
        <v>113</v>
      </c>
      <c r="U59" s="4">
        <v>14.2</v>
      </c>
      <c r="V59" s="5">
        <v>236206</v>
      </c>
      <c r="W59" s="5">
        <v>13227536</v>
      </c>
      <c r="X59" s="5">
        <v>793652</v>
      </c>
      <c r="Y59" s="4">
        <v>18.2</v>
      </c>
      <c r="Z59" s="5">
        <v>7023</v>
      </c>
      <c r="AB59" s="5">
        <v>59</v>
      </c>
      <c r="AC59" s="4">
        <v>7.4</v>
      </c>
      <c r="AD59" s="5">
        <v>240312</v>
      </c>
      <c r="AE59" s="5">
        <v>13457472</v>
      </c>
      <c r="AF59" s="5">
        <v>807448</v>
      </c>
      <c r="AG59" s="4">
        <v>18.5</v>
      </c>
      <c r="AH59" s="5">
        <v>13686</v>
      </c>
      <c r="AJ59" s="5">
        <v>21</v>
      </c>
      <c r="AK59" s="4">
        <v>2.6</v>
      </c>
      <c r="AL59" s="5">
        <v>176243</v>
      </c>
      <c r="AM59" s="5">
        <v>9869608</v>
      </c>
      <c r="AN59" s="5">
        <v>592176</v>
      </c>
      <c r="AO59" s="4">
        <v>13.5</v>
      </c>
      <c r="AP59" s="5">
        <v>29199</v>
      </c>
      <c r="AR59" s="5">
        <v>7</v>
      </c>
      <c r="AS59" s="4">
        <v>0.9</v>
      </c>
      <c r="AT59" s="5">
        <v>249832</v>
      </c>
      <c r="AU59" s="5">
        <v>13990592</v>
      </c>
      <c r="AV59" s="5">
        <v>839436</v>
      </c>
      <c r="AW59" s="4">
        <v>19.2</v>
      </c>
      <c r="AX59" s="5">
        <v>119919</v>
      </c>
      <c r="AZ59" s="162">
        <f t="shared" si="1"/>
        <v>799</v>
      </c>
      <c r="BA59" s="162">
        <f t="shared" si="2"/>
        <v>100.10000000000001</v>
      </c>
      <c r="BB59" s="162">
        <f t="shared" si="3"/>
        <v>1300480</v>
      </c>
      <c r="BC59" s="162">
        <f t="shared" si="4"/>
        <v>72826880</v>
      </c>
      <c r="BD59" s="162">
        <f t="shared" si="5"/>
        <v>4369613</v>
      </c>
      <c r="BE59" s="162">
        <f t="shared" si="6"/>
        <v>100</v>
      </c>
      <c r="BF59" s="162">
        <f t="shared" si="7"/>
        <v>5468.852315394242</v>
      </c>
    </row>
    <row r="60" spans="1:58" ht="15" customHeight="1">
      <c r="A60" s="1">
        <v>51</v>
      </c>
      <c r="B60" s="124">
        <v>11</v>
      </c>
      <c r="C60" s="1" t="s">
        <v>584</v>
      </c>
      <c r="D60" s="5">
        <v>306</v>
      </c>
      <c r="E60" s="4">
        <v>45.1</v>
      </c>
      <c r="F60" s="5">
        <v>110156</v>
      </c>
      <c r="G60" s="5">
        <v>7160140</v>
      </c>
      <c r="H60" s="5">
        <v>429608</v>
      </c>
      <c r="I60" s="4">
        <v>14</v>
      </c>
      <c r="J60" s="5">
        <v>1404</v>
      </c>
      <c r="K60" s="20"/>
      <c r="L60" s="5">
        <v>228</v>
      </c>
      <c r="M60" s="4">
        <v>33.6</v>
      </c>
      <c r="N60" s="5">
        <v>173008</v>
      </c>
      <c r="O60" s="5">
        <v>11245520</v>
      </c>
      <c r="P60" s="5">
        <v>674731</v>
      </c>
      <c r="Q60" s="4">
        <v>22</v>
      </c>
      <c r="R60" s="5">
        <v>2959</v>
      </c>
      <c r="T60" s="5">
        <v>73</v>
      </c>
      <c r="U60" s="4">
        <v>10.8</v>
      </c>
      <c r="V60" s="5">
        <v>126224</v>
      </c>
      <c r="W60" s="5">
        <v>8204560</v>
      </c>
      <c r="X60" s="5">
        <v>492274</v>
      </c>
      <c r="Y60" s="4">
        <v>16.1</v>
      </c>
      <c r="Z60" s="5">
        <v>6746</v>
      </c>
      <c r="AB60" s="5">
        <v>48</v>
      </c>
      <c r="AC60" s="4">
        <v>7.1</v>
      </c>
      <c r="AD60" s="5">
        <v>177182</v>
      </c>
      <c r="AE60" s="5">
        <v>11516830</v>
      </c>
      <c r="AF60" s="5">
        <v>691010</v>
      </c>
      <c r="AG60" s="4">
        <v>22.6</v>
      </c>
      <c r="AH60" s="5">
        <v>14396</v>
      </c>
      <c r="AJ60" s="5">
        <v>22</v>
      </c>
      <c r="AK60" s="4">
        <v>3.2</v>
      </c>
      <c r="AL60" s="5">
        <v>160506</v>
      </c>
      <c r="AM60" s="5">
        <v>10432890</v>
      </c>
      <c r="AN60" s="5">
        <v>625973</v>
      </c>
      <c r="AO60" s="4">
        <v>20.4</v>
      </c>
      <c r="AP60" s="5">
        <v>28453</v>
      </c>
      <c r="AR60" s="5">
        <v>2</v>
      </c>
      <c r="AS60" s="4">
        <v>0.3</v>
      </c>
      <c r="AT60" s="5">
        <v>38427</v>
      </c>
      <c r="AU60" s="5">
        <v>2497755</v>
      </c>
      <c r="AV60" s="5">
        <v>149865</v>
      </c>
      <c r="AW60" s="4">
        <v>4.9</v>
      </c>
      <c r="AX60" s="5">
        <v>74933</v>
      </c>
      <c r="AZ60" s="162">
        <f t="shared" si="1"/>
        <v>679</v>
      </c>
      <c r="BA60" s="162">
        <f t="shared" si="2"/>
        <v>100.1</v>
      </c>
      <c r="BB60" s="162">
        <f t="shared" si="3"/>
        <v>785503</v>
      </c>
      <c r="BC60" s="162">
        <f t="shared" si="4"/>
        <v>51057695</v>
      </c>
      <c r="BD60" s="162">
        <f t="shared" si="5"/>
        <v>3063461</v>
      </c>
      <c r="BE60" s="162">
        <f t="shared" si="6"/>
        <v>100</v>
      </c>
      <c r="BF60" s="162">
        <f t="shared" si="7"/>
        <v>4511.724594992636</v>
      </c>
    </row>
    <row r="61" spans="1:58" ht="15" customHeight="1">
      <c r="A61" s="1">
        <v>52</v>
      </c>
      <c r="B61" s="124">
        <v>17</v>
      </c>
      <c r="C61" s="1" t="s">
        <v>709</v>
      </c>
      <c r="D61" s="5">
        <v>580</v>
      </c>
      <c r="E61" s="4">
        <v>48.7</v>
      </c>
      <c r="F61" s="5">
        <v>163036</v>
      </c>
      <c r="G61" s="5">
        <v>13531988</v>
      </c>
      <c r="H61" s="5">
        <v>811919</v>
      </c>
      <c r="I61" s="4">
        <v>14.3</v>
      </c>
      <c r="J61" s="5">
        <v>1400</v>
      </c>
      <c r="K61" s="20"/>
      <c r="L61" s="5">
        <v>403</v>
      </c>
      <c r="M61" s="4">
        <v>33.9</v>
      </c>
      <c r="N61" s="5">
        <v>250004</v>
      </c>
      <c r="O61" s="5">
        <v>20750332</v>
      </c>
      <c r="P61" s="5">
        <v>1245020</v>
      </c>
      <c r="Q61" s="4">
        <v>22</v>
      </c>
      <c r="R61" s="5">
        <v>3089</v>
      </c>
      <c r="T61" s="5">
        <v>120</v>
      </c>
      <c r="U61" s="4">
        <v>10.1</v>
      </c>
      <c r="V61" s="5">
        <v>168799</v>
      </c>
      <c r="W61" s="5">
        <v>14010317</v>
      </c>
      <c r="X61" s="5">
        <v>840619</v>
      </c>
      <c r="Y61" s="4">
        <v>14.9</v>
      </c>
      <c r="Z61" s="5">
        <v>7005</v>
      </c>
      <c r="AB61" s="5">
        <v>47</v>
      </c>
      <c r="AC61" s="4">
        <v>3.9</v>
      </c>
      <c r="AD61" s="5">
        <v>135567</v>
      </c>
      <c r="AE61" s="5">
        <v>11252061</v>
      </c>
      <c r="AF61" s="5">
        <v>675124</v>
      </c>
      <c r="AG61" s="4">
        <v>11.9</v>
      </c>
      <c r="AH61" s="5">
        <v>14364</v>
      </c>
      <c r="AJ61" s="5">
        <v>30</v>
      </c>
      <c r="AK61" s="4">
        <v>2.5</v>
      </c>
      <c r="AL61" s="5">
        <v>199976</v>
      </c>
      <c r="AM61" s="5">
        <v>16598008</v>
      </c>
      <c r="AN61" s="5">
        <v>995880</v>
      </c>
      <c r="AO61" s="4">
        <v>17.6</v>
      </c>
      <c r="AP61" s="5">
        <v>33196</v>
      </c>
      <c r="AR61" s="5">
        <v>11</v>
      </c>
      <c r="AS61" s="4">
        <v>0.9</v>
      </c>
      <c r="AT61" s="5">
        <v>219965</v>
      </c>
      <c r="AU61" s="5">
        <v>18257095</v>
      </c>
      <c r="AV61" s="5">
        <v>1095426</v>
      </c>
      <c r="AW61" s="4">
        <v>19.3</v>
      </c>
      <c r="AX61" s="5">
        <v>99584</v>
      </c>
      <c r="AZ61" s="162">
        <f t="shared" si="1"/>
        <v>1191</v>
      </c>
      <c r="BA61" s="162">
        <f t="shared" si="2"/>
        <v>100</v>
      </c>
      <c r="BB61" s="162">
        <f t="shared" si="3"/>
        <v>1137347</v>
      </c>
      <c r="BC61" s="162">
        <f t="shared" si="4"/>
        <v>94399801</v>
      </c>
      <c r="BD61" s="162">
        <f t="shared" si="5"/>
        <v>5663988</v>
      </c>
      <c r="BE61" s="162">
        <f t="shared" si="6"/>
        <v>99.99999999999999</v>
      </c>
      <c r="BF61" s="162">
        <f t="shared" si="7"/>
        <v>4755.657430730478</v>
      </c>
    </row>
    <row r="62" spans="1:58" ht="15" customHeight="1">
      <c r="A62" s="1">
        <v>53</v>
      </c>
      <c r="B62" s="124">
        <v>22</v>
      </c>
      <c r="C62" s="1" t="s">
        <v>586</v>
      </c>
      <c r="D62" s="5">
        <v>281</v>
      </c>
      <c r="E62" s="4">
        <v>35.2</v>
      </c>
      <c r="F62" s="5">
        <v>196361</v>
      </c>
      <c r="G62" s="5">
        <v>6676274</v>
      </c>
      <c r="H62" s="5">
        <v>400576</v>
      </c>
      <c r="I62" s="4">
        <v>6.3</v>
      </c>
      <c r="J62" s="5">
        <v>1426</v>
      </c>
      <c r="K62" s="20"/>
      <c r="L62" s="5">
        <v>278</v>
      </c>
      <c r="M62" s="4">
        <v>34.8</v>
      </c>
      <c r="N62" s="5">
        <v>437486</v>
      </c>
      <c r="O62" s="5">
        <v>14874524</v>
      </c>
      <c r="P62" s="5">
        <v>892471</v>
      </c>
      <c r="Q62" s="4">
        <v>13.9</v>
      </c>
      <c r="R62" s="5">
        <v>3210</v>
      </c>
      <c r="T62" s="5">
        <v>119</v>
      </c>
      <c r="U62" s="4">
        <v>14.9</v>
      </c>
      <c r="V62" s="5">
        <v>415235</v>
      </c>
      <c r="W62" s="5">
        <v>14117990</v>
      </c>
      <c r="X62" s="5">
        <v>847079</v>
      </c>
      <c r="Y62" s="4">
        <v>13.1</v>
      </c>
      <c r="Z62" s="5">
        <v>7118</v>
      </c>
      <c r="AB62" s="5">
        <v>61</v>
      </c>
      <c r="AC62" s="4">
        <v>7.6</v>
      </c>
      <c r="AD62" s="5">
        <v>411960</v>
      </c>
      <c r="AE62" s="5">
        <v>14006640</v>
      </c>
      <c r="AF62" s="5">
        <v>840398</v>
      </c>
      <c r="AG62" s="4">
        <v>13</v>
      </c>
      <c r="AH62" s="5">
        <v>13777</v>
      </c>
      <c r="AJ62" s="5">
        <v>43</v>
      </c>
      <c r="AK62" s="4">
        <v>5.4</v>
      </c>
      <c r="AL62" s="5">
        <v>665943</v>
      </c>
      <c r="AM62" s="5">
        <v>22642062</v>
      </c>
      <c r="AN62" s="5">
        <v>1358524</v>
      </c>
      <c r="AO62" s="4">
        <v>21.1</v>
      </c>
      <c r="AP62" s="5">
        <v>31594</v>
      </c>
      <c r="AR62" s="5">
        <v>18</v>
      </c>
      <c r="AS62" s="4">
        <v>2.2</v>
      </c>
      <c r="AT62" s="5">
        <v>1033423</v>
      </c>
      <c r="AU62" s="5">
        <v>35136382</v>
      </c>
      <c r="AV62" s="5">
        <v>2108183</v>
      </c>
      <c r="AW62" s="4">
        <v>32.8</v>
      </c>
      <c r="AX62" s="5">
        <v>117121</v>
      </c>
      <c r="AZ62" s="162">
        <f t="shared" si="1"/>
        <v>800</v>
      </c>
      <c r="BA62" s="162">
        <f t="shared" si="2"/>
        <v>100.10000000000001</v>
      </c>
      <c r="BB62" s="162">
        <f t="shared" si="3"/>
        <v>3160408</v>
      </c>
      <c r="BC62" s="162">
        <f t="shared" si="4"/>
        <v>107453872</v>
      </c>
      <c r="BD62" s="162">
        <f t="shared" si="5"/>
        <v>6447231</v>
      </c>
      <c r="BE62" s="162">
        <f t="shared" si="6"/>
        <v>100.2</v>
      </c>
      <c r="BF62" s="162">
        <f t="shared" si="7"/>
        <v>8059.03875</v>
      </c>
    </row>
    <row r="63" spans="1:58" ht="15" customHeight="1">
      <c r="A63" s="1">
        <v>54</v>
      </c>
      <c r="B63" s="124">
        <v>23</v>
      </c>
      <c r="C63" s="9" t="s">
        <v>587</v>
      </c>
      <c r="D63" s="10">
        <v>312</v>
      </c>
      <c r="E63" s="12">
        <v>38</v>
      </c>
      <c r="F63" s="10">
        <v>117160</v>
      </c>
      <c r="G63" s="10">
        <v>7381080</v>
      </c>
      <c r="H63" s="10">
        <v>442865</v>
      </c>
      <c r="I63" s="12">
        <v>9.2</v>
      </c>
      <c r="J63" s="10">
        <v>1419</v>
      </c>
      <c r="K63" s="20"/>
      <c r="L63" s="10">
        <v>294</v>
      </c>
      <c r="M63" s="12">
        <v>35.8</v>
      </c>
      <c r="N63" s="10">
        <v>253748</v>
      </c>
      <c r="O63" s="10">
        <v>19986124</v>
      </c>
      <c r="P63" s="10">
        <v>959167</v>
      </c>
      <c r="Q63" s="12">
        <v>20</v>
      </c>
      <c r="R63" s="10">
        <v>3262</v>
      </c>
      <c r="T63" s="10">
        <v>127</v>
      </c>
      <c r="U63" s="12">
        <v>15.5</v>
      </c>
      <c r="V63" s="10">
        <v>230557</v>
      </c>
      <c r="W63" s="10">
        <v>14525091</v>
      </c>
      <c r="X63" s="10">
        <v>871505</v>
      </c>
      <c r="Y63" s="12">
        <v>18.2</v>
      </c>
      <c r="Z63" s="10">
        <v>6862</v>
      </c>
      <c r="AB63" s="10">
        <v>54</v>
      </c>
      <c r="AC63" s="12">
        <v>6.6</v>
      </c>
      <c r="AD63" s="10">
        <v>211507</v>
      </c>
      <c r="AE63" s="10">
        <v>13324941</v>
      </c>
      <c r="AF63" s="10">
        <v>799496</v>
      </c>
      <c r="AG63" s="12">
        <v>16.7</v>
      </c>
      <c r="AH63" s="10">
        <v>14805</v>
      </c>
      <c r="AJ63" s="10">
        <v>28</v>
      </c>
      <c r="AK63" s="12">
        <v>3.4</v>
      </c>
      <c r="AL63" s="10">
        <v>222181</v>
      </c>
      <c r="AM63" s="10">
        <v>13997403</v>
      </c>
      <c r="AN63" s="10">
        <v>839844</v>
      </c>
      <c r="AO63" s="12">
        <v>17.5</v>
      </c>
      <c r="AP63" s="10">
        <v>29994</v>
      </c>
      <c r="AR63" s="10">
        <v>6</v>
      </c>
      <c r="AS63" s="12">
        <v>0.7</v>
      </c>
      <c r="AT63" s="10">
        <v>232143</v>
      </c>
      <c r="AU63" s="10">
        <v>14625009</v>
      </c>
      <c r="AV63" s="10">
        <v>877501</v>
      </c>
      <c r="AW63" s="12">
        <v>18.3</v>
      </c>
      <c r="AX63" s="10">
        <v>146290</v>
      </c>
      <c r="AZ63" s="162">
        <f t="shared" si="1"/>
        <v>821</v>
      </c>
      <c r="BA63" s="162">
        <f t="shared" si="2"/>
        <v>100</v>
      </c>
      <c r="BB63" s="162">
        <f t="shared" si="3"/>
        <v>1267296</v>
      </c>
      <c r="BC63" s="162">
        <f t="shared" si="4"/>
        <v>83839648</v>
      </c>
      <c r="BD63" s="162">
        <f t="shared" si="5"/>
        <v>4790378</v>
      </c>
      <c r="BE63" s="162">
        <f t="shared" si="6"/>
        <v>99.89999999999999</v>
      </c>
      <c r="BF63" s="162">
        <f t="shared" si="7"/>
        <v>5834.808769792936</v>
      </c>
    </row>
    <row r="64" spans="1:58" ht="15" customHeight="1">
      <c r="A64" s="1">
        <v>55</v>
      </c>
      <c r="C64" s="7" t="s">
        <v>430</v>
      </c>
      <c r="D64" s="5">
        <v>2243</v>
      </c>
      <c r="E64" s="4">
        <v>43</v>
      </c>
      <c r="F64" s="5">
        <v>875801</v>
      </c>
      <c r="G64" s="5">
        <v>52498580</v>
      </c>
      <c r="H64" s="5">
        <v>3149914</v>
      </c>
      <c r="I64" s="4">
        <v>11</v>
      </c>
      <c r="J64" s="5">
        <v>1404</v>
      </c>
      <c r="K64" s="20"/>
      <c r="L64" s="5">
        <v>1774</v>
      </c>
      <c r="M64" s="4">
        <v>34.1</v>
      </c>
      <c r="N64" s="5">
        <v>1603680</v>
      </c>
      <c r="O64" s="5">
        <v>92510984</v>
      </c>
      <c r="P64" s="5">
        <v>5550658</v>
      </c>
      <c r="Q64" s="4">
        <v>19.4</v>
      </c>
      <c r="R64" s="5">
        <v>3120</v>
      </c>
      <c r="S64" s="20"/>
      <c r="T64" s="5">
        <v>662</v>
      </c>
      <c r="U64" s="4">
        <v>12.7</v>
      </c>
      <c r="V64" s="5">
        <v>1366599</v>
      </c>
      <c r="W64" s="5">
        <v>76597642</v>
      </c>
      <c r="X64" s="5">
        <v>4595858</v>
      </c>
      <c r="Y64" s="4">
        <v>16</v>
      </c>
      <c r="Z64" s="5">
        <v>6942</v>
      </c>
      <c r="AA64" s="20"/>
      <c r="AB64" s="5">
        <v>318</v>
      </c>
      <c r="AC64" s="4">
        <v>6.1</v>
      </c>
      <c r="AD64" s="5">
        <v>1346722</v>
      </c>
      <c r="AE64" s="5">
        <v>74790748</v>
      </c>
      <c r="AF64" s="5">
        <v>4487444</v>
      </c>
      <c r="AG64" s="4">
        <v>15.7</v>
      </c>
      <c r="AH64" s="5">
        <v>14111</v>
      </c>
      <c r="AI64" s="20"/>
      <c r="AJ64" s="5">
        <v>169</v>
      </c>
      <c r="AK64" s="4">
        <v>3.2</v>
      </c>
      <c r="AL64" s="5">
        <v>1614986</v>
      </c>
      <c r="AM64" s="5">
        <v>86089013</v>
      </c>
      <c r="AN64" s="5">
        <v>5165340</v>
      </c>
      <c r="AO64" s="4">
        <v>18</v>
      </c>
      <c r="AP64" s="5">
        <v>30564</v>
      </c>
      <c r="AQ64" s="20"/>
      <c r="AR64" s="5">
        <v>51</v>
      </c>
      <c r="AS64" s="4">
        <v>0.98</v>
      </c>
      <c r="AT64" s="5">
        <v>1940118</v>
      </c>
      <c r="AU64" s="5">
        <v>95484481</v>
      </c>
      <c r="AV64" s="5">
        <v>5729070</v>
      </c>
      <c r="AW64" s="4">
        <v>20</v>
      </c>
      <c r="AX64" s="5">
        <v>112335</v>
      </c>
      <c r="AZ64" s="162">
        <f t="shared" si="1"/>
        <v>5217</v>
      </c>
      <c r="BA64" s="162">
        <f t="shared" si="2"/>
        <v>100.08</v>
      </c>
      <c r="BB64" s="162">
        <f t="shared" si="3"/>
        <v>8747906</v>
      </c>
      <c r="BC64" s="162">
        <f t="shared" si="4"/>
        <v>477971448</v>
      </c>
      <c r="BD64" s="162">
        <f t="shared" si="5"/>
        <v>28678284</v>
      </c>
      <c r="BE64" s="162">
        <f t="shared" si="6"/>
        <v>100.1</v>
      </c>
      <c r="BF64" s="162">
        <f t="shared" si="7"/>
        <v>5497.083381253594</v>
      </c>
    </row>
    <row r="65" spans="1:58" ht="15" customHeight="1">
      <c r="A65" s="1">
        <v>56</v>
      </c>
      <c r="C65" s="2" t="s">
        <v>178</v>
      </c>
      <c r="D65" s="5"/>
      <c r="E65" s="4"/>
      <c r="F65" s="5"/>
      <c r="G65" s="5"/>
      <c r="H65" s="5"/>
      <c r="J65" s="5"/>
      <c r="K65" s="20"/>
      <c r="L65" s="5"/>
      <c r="M65" s="4"/>
      <c r="N65" s="5"/>
      <c r="O65" s="5"/>
      <c r="P65" s="5"/>
      <c r="Q65" s="4"/>
      <c r="R65" s="5"/>
      <c r="S65" s="26"/>
      <c r="T65" s="5"/>
      <c r="U65" s="4"/>
      <c r="V65" s="5"/>
      <c r="W65" s="5"/>
      <c r="X65" s="5"/>
      <c r="Y65" s="4"/>
      <c r="Z65" s="5"/>
      <c r="AA65" s="26"/>
      <c r="AB65" s="5"/>
      <c r="AC65" s="4"/>
      <c r="AD65" s="5"/>
      <c r="AE65" s="5"/>
      <c r="AF65" s="5"/>
      <c r="AG65" s="4"/>
      <c r="AH65" s="5"/>
      <c r="AI65" s="26"/>
      <c r="AJ65" s="5"/>
      <c r="AK65" s="4"/>
      <c r="AL65" s="5"/>
      <c r="AM65" s="5"/>
      <c r="AN65" s="5"/>
      <c r="AO65" s="4"/>
      <c r="AP65" s="5"/>
      <c r="AQ65" s="26"/>
      <c r="AR65" s="5"/>
      <c r="AS65" s="4"/>
      <c r="AT65" s="5"/>
      <c r="AU65" s="5"/>
      <c r="AV65" s="5"/>
      <c r="AW65" s="4"/>
      <c r="AX65" s="5"/>
      <c r="AZ65" s="162">
        <f t="shared" si="1"/>
        <v>0</v>
      </c>
      <c r="BA65" s="162">
        <f t="shared" si="2"/>
        <v>0</v>
      </c>
      <c r="BB65" s="162">
        <f t="shared" si="3"/>
        <v>0</v>
      </c>
      <c r="BC65" s="162">
        <f t="shared" si="4"/>
        <v>0</v>
      </c>
      <c r="BD65" s="162">
        <f t="shared" si="5"/>
        <v>0</v>
      </c>
      <c r="BE65" s="162">
        <f t="shared" si="6"/>
        <v>0</v>
      </c>
      <c r="BF65" s="162"/>
    </row>
    <row r="66" spans="1:58" ht="15" customHeight="1">
      <c r="A66" s="1">
        <v>57</v>
      </c>
      <c r="B66" s="124">
        <v>8</v>
      </c>
      <c r="C66" s="1" t="s">
        <v>646</v>
      </c>
      <c r="D66" s="5">
        <v>483</v>
      </c>
      <c r="E66" s="4">
        <v>33.2</v>
      </c>
      <c r="F66" s="5">
        <v>156002</v>
      </c>
      <c r="G66" s="5">
        <v>11544148</v>
      </c>
      <c r="H66" s="5">
        <v>692649</v>
      </c>
      <c r="I66" s="4">
        <v>6.7</v>
      </c>
      <c r="J66" s="5">
        <v>1434</v>
      </c>
      <c r="K66" s="20"/>
      <c r="L66" s="5">
        <v>508</v>
      </c>
      <c r="M66" s="4">
        <v>34.9</v>
      </c>
      <c r="N66" s="5">
        <v>366628</v>
      </c>
      <c r="O66" s="5">
        <v>27130472</v>
      </c>
      <c r="P66" s="5">
        <v>1627828</v>
      </c>
      <c r="Q66" s="4">
        <v>15.8</v>
      </c>
      <c r="R66" s="5">
        <v>3204</v>
      </c>
      <c r="T66" s="5">
        <v>227</v>
      </c>
      <c r="U66" s="4">
        <v>15.6</v>
      </c>
      <c r="V66" s="5">
        <v>324436</v>
      </c>
      <c r="W66" s="5">
        <v>24008264</v>
      </c>
      <c r="X66" s="5">
        <v>1440496</v>
      </c>
      <c r="Y66" s="4">
        <v>14.9</v>
      </c>
      <c r="Z66" s="5">
        <v>6345</v>
      </c>
      <c r="AB66" s="5">
        <v>133</v>
      </c>
      <c r="AC66" s="4">
        <v>9.2</v>
      </c>
      <c r="AD66" s="5">
        <v>379539</v>
      </c>
      <c r="AE66" s="5">
        <v>28085886</v>
      </c>
      <c r="AF66" s="5">
        <v>1685153</v>
      </c>
      <c r="AG66" s="4">
        <v>16.3</v>
      </c>
      <c r="AH66" s="5">
        <v>12670</v>
      </c>
      <c r="AJ66" s="5">
        <v>74</v>
      </c>
      <c r="AK66" s="4">
        <v>5.1</v>
      </c>
      <c r="AL66" s="5">
        <v>486702</v>
      </c>
      <c r="AM66" s="5">
        <v>36015948</v>
      </c>
      <c r="AN66" s="5">
        <v>2160957</v>
      </c>
      <c r="AO66" s="4">
        <v>21</v>
      </c>
      <c r="AP66" s="5">
        <v>29202</v>
      </c>
      <c r="AR66" s="5">
        <v>29</v>
      </c>
      <c r="AS66" s="4">
        <v>2</v>
      </c>
      <c r="AT66" s="5">
        <v>604832</v>
      </c>
      <c r="AU66" s="5">
        <v>44757568</v>
      </c>
      <c r="AV66" s="5">
        <v>2685454</v>
      </c>
      <c r="AW66" s="4">
        <v>26.1</v>
      </c>
      <c r="AX66" s="5">
        <v>92602</v>
      </c>
      <c r="AZ66" s="162">
        <f t="shared" si="1"/>
        <v>1454</v>
      </c>
      <c r="BA66" s="162">
        <f t="shared" si="2"/>
        <v>99.99999999999999</v>
      </c>
      <c r="BB66" s="162">
        <f t="shared" si="3"/>
        <v>2318139</v>
      </c>
      <c r="BC66" s="162">
        <f t="shared" si="4"/>
        <v>171542286</v>
      </c>
      <c r="BD66" s="162">
        <f t="shared" si="5"/>
        <v>10292537</v>
      </c>
      <c r="BE66" s="162">
        <f t="shared" si="6"/>
        <v>100.80000000000001</v>
      </c>
      <c r="BF66" s="162">
        <f t="shared" si="7"/>
        <v>7078.773727647868</v>
      </c>
    </row>
    <row r="67" spans="1:58" ht="15" customHeight="1">
      <c r="A67" s="1">
        <v>58</v>
      </c>
      <c r="B67" s="124">
        <v>16</v>
      </c>
      <c r="C67" s="1" t="s">
        <v>647</v>
      </c>
      <c r="D67" s="5">
        <v>292</v>
      </c>
      <c r="E67" s="4">
        <v>23.3</v>
      </c>
      <c r="F67" s="5">
        <v>55038</v>
      </c>
      <c r="G67" s="5">
        <v>7044864</v>
      </c>
      <c r="H67" s="5">
        <v>422692</v>
      </c>
      <c r="I67" s="4">
        <v>3.3</v>
      </c>
      <c r="J67" s="5">
        <v>1448</v>
      </c>
      <c r="K67" s="20"/>
      <c r="L67" s="5">
        <v>414</v>
      </c>
      <c r="M67" s="4">
        <v>33.1</v>
      </c>
      <c r="N67" s="5">
        <v>182744</v>
      </c>
      <c r="O67" s="5">
        <v>23391232</v>
      </c>
      <c r="P67" s="5">
        <v>1403474</v>
      </c>
      <c r="Q67" s="4">
        <v>11.1</v>
      </c>
      <c r="R67" s="5">
        <v>3390</v>
      </c>
      <c r="T67" s="5">
        <v>282</v>
      </c>
      <c r="U67" s="4">
        <v>22.5</v>
      </c>
      <c r="V67" s="5">
        <v>253107</v>
      </c>
      <c r="W67" s="5">
        <v>32397696</v>
      </c>
      <c r="X67" s="5">
        <v>1943862</v>
      </c>
      <c r="Y67" s="4">
        <v>15.4</v>
      </c>
      <c r="Z67" s="5">
        <v>6893</v>
      </c>
      <c r="AB67" s="5">
        <v>140</v>
      </c>
      <c r="AC67" s="4">
        <v>11.2</v>
      </c>
      <c r="AD67" s="5">
        <v>247437</v>
      </c>
      <c r="AE67" s="5">
        <v>31671936</v>
      </c>
      <c r="AF67" s="5">
        <v>1900316</v>
      </c>
      <c r="AG67" s="4">
        <v>15</v>
      </c>
      <c r="AH67" s="5">
        <v>13574</v>
      </c>
      <c r="AJ67" s="5">
        <v>93</v>
      </c>
      <c r="AK67" s="4">
        <v>7.4</v>
      </c>
      <c r="AL67" s="5">
        <v>326322</v>
      </c>
      <c r="AM67" s="5">
        <v>41769216</v>
      </c>
      <c r="AN67" s="5">
        <v>2506153</v>
      </c>
      <c r="AO67" s="4">
        <v>19.7</v>
      </c>
      <c r="AP67" s="5">
        <v>26948</v>
      </c>
      <c r="AR67" s="5">
        <v>31</v>
      </c>
      <c r="AS67" s="4">
        <v>2.5</v>
      </c>
      <c r="AT67" s="5">
        <v>580690</v>
      </c>
      <c r="AU67" s="5">
        <v>74328320</v>
      </c>
      <c r="AV67" s="5">
        <v>4459699</v>
      </c>
      <c r="AW67" s="4">
        <v>35.3</v>
      </c>
      <c r="AX67" s="5">
        <v>143861</v>
      </c>
      <c r="AZ67" s="162">
        <f t="shared" si="1"/>
        <v>1252</v>
      </c>
      <c r="BA67" s="162">
        <f t="shared" si="2"/>
        <v>100.00000000000001</v>
      </c>
      <c r="BB67" s="162">
        <f t="shared" si="3"/>
        <v>1645338</v>
      </c>
      <c r="BC67" s="162">
        <f t="shared" si="4"/>
        <v>210603264</v>
      </c>
      <c r="BD67" s="162">
        <f t="shared" si="5"/>
        <v>12636196</v>
      </c>
      <c r="BE67" s="162">
        <f t="shared" si="6"/>
        <v>99.8</v>
      </c>
      <c r="BF67" s="162">
        <f t="shared" si="7"/>
        <v>10092.808306709265</v>
      </c>
    </row>
    <row r="68" spans="1:58" ht="15" customHeight="1">
      <c r="A68" s="1">
        <v>59</v>
      </c>
      <c r="B68" s="124">
        <v>32</v>
      </c>
      <c r="C68" s="9" t="s">
        <v>648</v>
      </c>
      <c r="D68" s="10">
        <v>344</v>
      </c>
      <c r="E68" s="12">
        <v>22.9</v>
      </c>
      <c r="F68" s="10">
        <v>43557</v>
      </c>
      <c r="G68" s="10">
        <v>7970931</v>
      </c>
      <c r="H68" s="10">
        <v>478256</v>
      </c>
      <c r="I68" s="12">
        <v>3.1</v>
      </c>
      <c r="J68" s="10">
        <v>1390</v>
      </c>
      <c r="K68" s="20"/>
      <c r="L68" s="10">
        <v>415</v>
      </c>
      <c r="M68" s="12">
        <v>27.7</v>
      </c>
      <c r="N68" s="10">
        <v>125387</v>
      </c>
      <c r="O68" s="10">
        <v>22945821</v>
      </c>
      <c r="P68" s="10">
        <v>1376749</v>
      </c>
      <c r="Q68" s="12">
        <v>9</v>
      </c>
      <c r="R68" s="10">
        <v>3317</v>
      </c>
      <c r="T68" s="10">
        <v>343</v>
      </c>
      <c r="U68" s="12">
        <v>22.9</v>
      </c>
      <c r="V68" s="10">
        <v>222603</v>
      </c>
      <c r="W68" s="10">
        <v>40736349</v>
      </c>
      <c r="X68" s="10">
        <v>2444181</v>
      </c>
      <c r="Y68" s="12">
        <v>15.9</v>
      </c>
      <c r="Z68" s="10">
        <v>7126</v>
      </c>
      <c r="AB68" s="10">
        <v>233</v>
      </c>
      <c r="AC68" s="12">
        <v>15.6</v>
      </c>
      <c r="AD68" s="10">
        <v>297063</v>
      </c>
      <c r="AE68" s="10">
        <v>54362529</v>
      </c>
      <c r="AF68" s="10">
        <v>3261752</v>
      </c>
      <c r="AG68" s="12">
        <v>21.2</v>
      </c>
      <c r="AH68" s="10">
        <v>13999</v>
      </c>
      <c r="AJ68" s="10">
        <v>119</v>
      </c>
      <c r="AK68" s="12">
        <v>7.9</v>
      </c>
      <c r="AL68" s="10">
        <v>329254</v>
      </c>
      <c r="AM68" s="10">
        <v>60253482</v>
      </c>
      <c r="AN68" s="10">
        <v>3615209</v>
      </c>
      <c r="AO68" s="12">
        <v>23.5</v>
      </c>
      <c r="AP68" s="10">
        <v>30380</v>
      </c>
      <c r="AR68" s="10">
        <v>45</v>
      </c>
      <c r="AS68" s="12">
        <v>3</v>
      </c>
      <c r="AT68" s="10">
        <v>381502</v>
      </c>
      <c r="AU68" s="10">
        <v>69814866</v>
      </c>
      <c r="AV68" s="10">
        <v>4188892</v>
      </c>
      <c r="AW68" s="12">
        <v>27.3</v>
      </c>
      <c r="AX68" s="10">
        <v>93086</v>
      </c>
      <c r="AZ68" s="162">
        <f t="shared" si="1"/>
        <v>1499</v>
      </c>
      <c r="BA68" s="162">
        <f t="shared" si="2"/>
        <v>100</v>
      </c>
      <c r="BB68" s="162">
        <f t="shared" si="3"/>
        <v>1399366</v>
      </c>
      <c r="BC68" s="162">
        <f t="shared" si="4"/>
        <v>256083978</v>
      </c>
      <c r="BD68" s="162">
        <f t="shared" si="5"/>
        <v>15365039</v>
      </c>
      <c r="BE68" s="162">
        <f t="shared" si="6"/>
        <v>100</v>
      </c>
      <c r="BF68" s="162">
        <f t="shared" si="7"/>
        <v>10250.192795196797</v>
      </c>
    </row>
    <row r="69" spans="1:58" ht="15" customHeight="1">
      <c r="A69" s="1">
        <v>60</v>
      </c>
      <c r="C69" s="7" t="s">
        <v>430</v>
      </c>
      <c r="D69" s="5">
        <v>1119</v>
      </c>
      <c r="E69" s="4">
        <v>26.7</v>
      </c>
      <c r="F69" s="5">
        <v>254597</v>
      </c>
      <c r="G69" s="5">
        <v>26559943</v>
      </c>
      <c r="H69" s="5">
        <v>1593597</v>
      </c>
      <c r="I69" s="4">
        <v>4.2</v>
      </c>
      <c r="J69" s="5">
        <v>1424</v>
      </c>
      <c r="K69" s="20"/>
      <c r="L69" s="5">
        <v>1337</v>
      </c>
      <c r="M69" s="4">
        <v>31.8</v>
      </c>
      <c r="N69" s="5">
        <v>674759</v>
      </c>
      <c r="O69" s="5">
        <v>73467525</v>
      </c>
      <c r="P69" s="5">
        <v>4408051</v>
      </c>
      <c r="Q69" s="4">
        <v>11.5</v>
      </c>
      <c r="R69" s="5">
        <v>3297</v>
      </c>
      <c r="S69" s="20"/>
      <c r="T69" s="5">
        <v>852</v>
      </c>
      <c r="U69" s="4">
        <v>20.2</v>
      </c>
      <c r="V69" s="5">
        <v>800146</v>
      </c>
      <c r="W69" s="5">
        <v>97142309</v>
      </c>
      <c r="X69" s="5">
        <v>5828539</v>
      </c>
      <c r="Y69" s="4">
        <v>15.2</v>
      </c>
      <c r="Z69" s="5">
        <v>6841</v>
      </c>
      <c r="AA69" s="20"/>
      <c r="AB69" s="5">
        <v>506</v>
      </c>
      <c r="AC69" s="4">
        <v>12</v>
      </c>
      <c r="AD69" s="5">
        <v>924039</v>
      </c>
      <c r="AE69" s="5">
        <v>114120351</v>
      </c>
      <c r="AF69" s="5">
        <v>6847221</v>
      </c>
      <c r="AG69" s="4">
        <v>17.9</v>
      </c>
      <c r="AH69" s="5">
        <v>13532</v>
      </c>
      <c r="AI69" s="20"/>
      <c r="AJ69" s="5">
        <v>286</v>
      </c>
      <c r="AK69" s="4">
        <v>6.8</v>
      </c>
      <c r="AL69" s="5">
        <v>1142278</v>
      </c>
      <c r="AM69" s="5">
        <v>138038646</v>
      </c>
      <c r="AN69" s="5">
        <v>8282319</v>
      </c>
      <c r="AO69" s="4">
        <v>21.6</v>
      </c>
      <c r="AP69" s="5">
        <v>28959</v>
      </c>
      <c r="AQ69" s="20"/>
      <c r="AR69" s="5">
        <v>105</v>
      </c>
      <c r="AS69" s="4">
        <v>2.5</v>
      </c>
      <c r="AT69" s="5">
        <v>1567024</v>
      </c>
      <c r="AU69" s="5">
        <v>188900754</v>
      </c>
      <c r="AV69" s="5">
        <v>11334045</v>
      </c>
      <c r="AW69" s="4">
        <v>29.6</v>
      </c>
      <c r="AX69" s="5">
        <v>107943</v>
      </c>
      <c r="AZ69" s="162">
        <f t="shared" si="1"/>
        <v>4205</v>
      </c>
      <c r="BA69" s="162">
        <f t="shared" si="2"/>
        <v>100</v>
      </c>
      <c r="BB69" s="162">
        <f t="shared" si="3"/>
        <v>5362843</v>
      </c>
      <c r="BC69" s="162">
        <f t="shared" si="4"/>
        <v>638229528</v>
      </c>
      <c r="BD69" s="162">
        <f t="shared" si="5"/>
        <v>38293772</v>
      </c>
      <c r="BE69" s="162">
        <f t="shared" si="6"/>
        <v>100</v>
      </c>
      <c r="BF69" s="162">
        <f t="shared" si="7"/>
        <v>9106.723424494648</v>
      </c>
    </row>
    <row r="70" spans="1:58" ht="15" customHeight="1">
      <c r="A70" s="1">
        <v>61</v>
      </c>
      <c r="C70" s="2" t="s">
        <v>179</v>
      </c>
      <c r="D70" s="5"/>
      <c r="E70" s="4"/>
      <c r="F70" s="5"/>
      <c r="G70" s="5"/>
      <c r="H70" s="5"/>
      <c r="J70" s="5"/>
      <c r="K70" s="20"/>
      <c r="L70" s="5"/>
      <c r="M70" s="4"/>
      <c r="N70" s="5"/>
      <c r="O70" s="5"/>
      <c r="P70" s="5"/>
      <c r="Q70" s="4"/>
      <c r="R70" s="5"/>
      <c r="S70" s="26"/>
      <c r="T70" s="5"/>
      <c r="U70" s="4"/>
      <c r="V70" s="5"/>
      <c r="W70" s="5"/>
      <c r="X70" s="5"/>
      <c r="Y70" s="4"/>
      <c r="Z70" s="5"/>
      <c r="AA70" s="26"/>
      <c r="AB70" s="5"/>
      <c r="AC70" s="4"/>
      <c r="AD70" s="5"/>
      <c r="AE70" s="5"/>
      <c r="AF70" s="5"/>
      <c r="AG70" s="4"/>
      <c r="AH70" s="5"/>
      <c r="AI70" s="26"/>
      <c r="AJ70" s="5"/>
      <c r="AK70" s="4"/>
      <c r="AL70" s="5"/>
      <c r="AM70" s="5"/>
      <c r="AN70" s="5"/>
      <c r="AO70" s="4"/>
      <c r="AP70" s="5"/>
      <c r="AQ70" s="26"/>
      <c r="AR70" s="5"/>
      <c r="AS70" s="4"/>
      <c r="AT70" s="5"/>
      <c r="AU70" s="5"/>
      <c r="AV70" s="5"/>
      <c r="AW70" s="4"/>
      <c r="AX70" s="5"/>
      <c r="AZ70" s="162">
        <f t="shared" si="1"/>
        <v>0</v>
      </c>
      <c r="BA70" s="162">
        <f t="shared" si="2"/>
        <v>0</v>
      </c>
      <c r="BB70" s="162">
        <f t="shared" si="3"/>
        <v>0</v>
      </c>
      <c r="BC70" s="162">
        <f t="shared" si="4"/>
        <v>0</v>
      </c>
      <c r="BD70" s="162">
        <f t="shared" si="5"/>
        <v>0</v>
      </c>
      <c r="BE70" s="162">
        <f t="shared" si="6"/>
        <v>0</v>
      </c>
      <c r="BF70" s="162"/>
    </row>
    <row r="71" spans="1:58" ht="15" customHeight="1">
      <c r="A71" s="1">
        <v>62</v>
      </c>
      <c r="B71" s="124">
        <v>2</v>
      </c>
      <c r="C71" s="1" t="s">
        <v>649</v>
      </c>
      <c r="D71" s="5">
        <v>17</v>
      </c>
      <c r="E71" s="4">
        <v>32.7</v>
      </c>
      <c r="F71" s="5">
        <v>11283</v>
      </c>
      <c r="G71" s="5">
        <v>406188</v>
      </c>
      <c r="H71" s="5">
        <v>24371</v>
      </c>
      <c r="I71" s="4">
        <v>4.9</v>
      </c>
      <c r="J71" s="5">
        <v>1434</v>
      </c>
      <c r="K71" s="20"/>
      <c r="L71" s="5">
        <v>12</v>
      </c>
      <c r="M71" s="4">
        <v>23.1</v>
      </c>
      <c r="N71" s="5">
        <v>17993</v>
      </c>
      <c r="O71" s="5">
        <v>647748</v>
      </c>
      <c r="P71" s="5">
        <v>38865</v>
      </c>
      <c r="Q71" s="4">
        <v>7.8</v>
      </c>
      <c r="R71" s="5">
        <v>3239</v>
      </c>
      <c r="T71" s="5">
        <v>14</v>
      </c>
      <c r="U71" s="4">
        <v>26.9</v>
      </c>
      <c r="V71" s="5">
        <v>49467</v>
      </c>
      <c r="W71" s="5">
        <v>1780812</v>
      </c>
      <c r="X71" s="5">
        <v>106849</v>
      </c>
      <c r="Y71" s="4">
        <v>21.4</v>
      </c>
      <c r="Z71" s="5">
        <v>7632</v>
      </c>
      <c r="AB71" s="5">
        <v>5</v>
      </c>
      <c r="AC71" s="4">
        <v>9.6</v>
      </c>
      <c r="AD71" s="5">
        <v>34213</v>
      </c>
      <c r="AE71" s="5">
        <v>1231668</v>
      </c>
      <c r="AF71" s="5">
        <v>73900</v>
      </c>
      <c r="AG71" s="4">
        <v>14.8</v>
      </c>
      <c r="AH71" s="5">
        <v>14780</v>
      </c>
      <c r="AJ71" s="5">
        <v>3</v>
      </c>
      <c r="AK71" s="4">
        <v>5.8</v>
      </c>
      <c r="AL71" s="5">
        <v>38705</v>
      </c>
      <c r="AM71" s="5">
        <v>1393380</v>
      </c>
      <c r="AN71" s="5">
        <v>83603</v>
      </c>
      <c r="AO71" s="4">
        <v>16.8</v>
      </c>
      <c r="AP71" s="5">
        <v>27868</v>
      </c>
      <c r="AR71" s="5">
        <v>1</v>
      </c>
      <c r="AS71" s="4">
        <v>1.9</v>
      </c>
      <c r="AT71" s="5">
        <v>79459</v>
      </c>
      <c r="AU71" s="5">
        <v>2860524</v>
      </c>
      <c r="AV71" s="5">
        <v>171631</v>
      </c>
      <c r="AW71" s="4">
        <v>34.4</v>
      </c>
      <c r="AX71" s="5">
        <v>171631</v>
      </c>
      <c r="AZ71" s="162">
        <f t="shared" si="1"/>
        <v>52</v>
      </c>
      <c r="BA71" s="162">
        <f t="shared" si="2"/>
        <v>100</v>
      </c>
      <c r="BB71" s="162">
        <f t="shared" si="3"/>
        <v>231120</v>
      </c>
      <c r="BC71" s="162">
        <f t="shared" si="4"/>
        <v>8320320</v>
      </c>
      <c r="BD71" s="162">
        <f t="shared" si="5"/>
        <v>499219</v>
      </c>
      <c r="BE71" s="162">
        <f t="shared" si="6"/>
        <v>100.1</v>
      </c>
      <c r="BF71" s="162">
        <f t="shared" si="7"/>
        <v>9600.365384615385</v>
      </c>
    </row>
    <row r="72" spans="1:58" ht="15" customHeight="1">
      <c r="A72" s="1">
        <v>63</v>
      </c>
      <c r="B72" s="124">
        <v>3</v>
      </c>
      <c r="C72" s="1" t="s">
        <v>650</v>
      </c>
      <c r="D72" s="5">
        <v>253</v>
      </c>
      <c r="E72" s="4">
        <v>21.4</v>
      </c>
      <c r="F72" s="5">
        <v>40545</v>
      </c>
      <c r="G72" s="5">
        <v>6081750</v>
      </c>
      <c r="H72" s="5">
        <v>364905</v>
      </c>
      <c r="I72" s="4">
        <v>3.2</v>
      </c>
      <c r="J72" s="5">
        <v>1442</v>
      </c>
      <c r="K72" s="20"/>
      <c r="L72" s="5">
        <v>404</v>
      </c>
      <c r="M72" s="4">
        <v>34.2</v>
      </c>
      <c r="N72" s="5">
        <v>143175</v>
      </c>
      <c r="O72" s="5">
        <v>21476250</v>
      </c>
      <c r="P72" s="5">
        <v>1288575</v>
      </c>
      <c r="Q72" s="4">
        <v>11.2</v>
      </c>
      <c r="R72" s="5">
        <v>3190</v>
      </c>
      <c r="T72" s="5">
        <v>244</v>
      </c>
      <c r="U72" s="4">
        <v>20.7</v>
      </c>
      <c r="V72" s="5">
        <v>191864</v>
      </c>
      <c r="W72" s="5">
        <v>28779600</v>
      </c>
      <c r="X72" s="5">
        <v>1726776</v>
      </c>
      <c r="Y72" s="4">
        <v>15</v>
      </c>
      <c r="Z72" s="5">
        <v>7077</v>
      </c>
      <c r="AB72" s="5">
        <v>161</v>
      </c>
      <c r="AC72" s="4">
        <v>13.6</v>
      </c>
      <c r="AD72" s="5">
        <v>247877</v>
      </c>
      <c r="AE72" s="5">
        <v>37181550</v>
      </c>
      <c r="AF72" s="5">
        <v>2230893</v>
      </c>
      <c r="AG72" s="4">
        <v>19.4</v>
      </c>
      <c r="AH72" s="5">
        <v>13856</v>
      </c>
      <c r="AJ72" s="5">
        <v>86</v>
      </c>
      <c r="AK72" s="4">
        <v>7.3</v>
      </c>
      <c r="AL72" s="5">
        <v>286500</v>
      </c>
      <c r="AM72" s="5">
        <v>42975000</v>
      </c>
      <c r="AN72" s="5">
        <v>2578500</v>
      </c>
      <c r="AO72" s="4">
        <v>22.5</v>
      </c>
      <c r="AP72" s="5">
        <v>29983</v>
      </c>
      <c r="AR72" s="5">
        <v>34</v>
      </c>
      <c r="AS72" s="4">
        <v>2.9</v>
      </c>
      <c r="AT72" s="5">
        <v>365900</v>
      </c>
      <c r="AU72" s="5">
        <v>54885000</v>
      </c>
      <c r="AV72" s="5">
        <v>3293100</v>
      </c>
      <c r="AW72" s="4">
        <v>28.6</v>
      </c>
      <c r="AX72" s="5">
        <v>96856</v>
      </c>
      <c r="AZ72" s="162">
        <f t="shared" si="1"/>
        <v>1182</v>
      </c>
      <c r="BA72" s="162">
        <f t="shared" si="2"/>
        <v>100.1</v>
      </c>
      <c r="BB72" s="162">
        <f t="shared" si="3"/>
        <v>1275861</v>
      </c>
      <c r="BC72" s="162">
        <f t="shared" si="4"/>
        <v>191379150</v>
      </c>
      <c r="BD72" s="162">
        <f t="shared" si="5"/>
        <v>11482749</v>
      </c>
      <c r="BE72" s="162">
        <f t="shared" si="6"/>
        <v>99.9</v>
      </c>
      <c r="BF72" s="162">
        <f t="shared" si="7"/>
        <v>9714.677664974619</v>
      </c>
    </row>
    <row r="73" spans="1:58" ht="15" customHeight="1">
      <c r="A73" s="1">
        <v>64</v>
      </c>
      <c r="B73" s="124">
        <v>12</v>
      </c>
      <c r="C73" s="1" t="s">
        <v>664</v>
      </c>
      <c r="D73" s="5">
        <v>2537</v>
      </c>
      <c r="E73" s="4">
        <v>68.2</v>
      </c>
      <c r="F73" s="5">
        <v>553440</v>
      </c>
      <c r="G73" s="5">
        <v>46488960</v>
      </c>
      <c r="H73" s="5">
        <v>2789338</v>
      </c>
      <c r="I73" s="4">
        <v>33.1</v>
      </c>
      <c r="J73" s="5">
        <v>1099</v>
      </c>
      <c r="K73" s="20"/>
      <c r="L73" s="5">
        <v>883</v>
      </c>
      <c r="M73" s="4">
        <v>23.8</v>
      </c>
      <c r="N73" s="5">
        <v>448990</v>
      </c>
      <c r="O73" s="5">
        <v>37715160</v>
      </c>
      <c r="P73" s="5">
        <v>2262910</v>
      </c>
      <c r="Q73" s="4">
        <v>26.8</v>
      </c>
      <c r="R73" s="5">
        <v>2562</v>
      </c>
      <c r="T73" s="5">
        <v>191</v>
      </c>
      <c r="U73" s="4">
        <v>5.1</v>
      </c>
      <c r="V73" s="5">
        <v>261558</v>
      </c>
      <c r="W73" s="5">
        <v>21970872</v>
      </c>
      <c r="X73" s="5">
        <v>1318252</v>
      </c>
      <c r="Y73" s="4">
        <v>15.6</v>
      </c>
      <c r="Z73" s="5">
        <v>6902</v>
      </c>
      <c r="AB73" s="5">
        <v>73</v>
      </c>
      <c r="AC73" s="4">
        <v>2</v>
      </c>
      <c r="AD73" s="5">
        <v>202223</v>
      </c>
      <c r="AE73" s="5">
        <v>16986732</v>
      </c>
      <c r="AF73" s="5">
        <v>1019204</v>
      </c>
      <c r="AG73" s="4">
        <v>12.1</v>
      </c>
      <c r="AH73" s="5">
        <v>13962</v>
      </c>
      <c r="AJ73" s="5">
        <v>27</v>
      </c>
      <c r="AK73" s="4">
        <v>0.7</v>
      </c>
      <c r="AL73" s="5">
        <v>149058</v>
      </c>
      <c r="AM73" s="5">
        <v>12520872</v>
      </c>
      <c r="AN73" s="5">
        <v>751252</v>
      </c>
      <c r="AO73" s="4">
        <v>8.9</v>
      </c>
      <c r="AP73" s="5">
        <v>27824</v>
      </c>
      <c r="AR73" s="5">
        <v>4</v>
      </c>
      <c r="AS73" s="4">
        <v>0.1</v>
      </c>
      <c r="AT73" s="5">
        <v>58684</v>
      </c>
      <c r="AU73" s="5">
        <v>4929456</v>
      </c>
      <c r="AV73" s="5">
        <v>295767</v>
      </c>
      <c r="AW73" s="4">
        <v>3.5</v>
      </c>
      <c r="AX73" s="5">
        <v>73942</v>
      </c>
      <c r="AZ73" s="162">
        <f t="shared" si="1"/>
        <v>3715</v>
      </c>
      <c r="BA73" s="162">
        <f t="shared" si="2"/>
        <v>99.89999999999999</v>
      </c>
      <c r="BB73" s="162">
        <f t="shared" si="3"/>
        <v>1673953</v>
      </c>
      <c r="BC73" s="162">
        <f t="shared" si="4"/>
        <v>140612052</v>
      </c>
      <c r="BD73" s="162">
        <f t="shared" si="5"/>
        <v>8436723</v>
      </c>
      <c r="BE73" s="162">
        <f t="shared" si="6"/>
        <v>100</v>
      </c>
      <c r="BF73" s="162">
        <f t="shared" si="7"/>
        <v>2270.9886944818304</v>
      </c>
    </row>
    <row r="74" spans="1:58" ht="15" customHeight="1">
      <c r="A74" s="1">
        <v>65</v>
      </c>
      <c r="B74" s="124">
        <v>13</v>
      </c>
      <c r="C74" s="1" t="s">
        <v>729</v>
      </c>
      <c r="D74" s="5">
        <v>760</v>
      </c>
      <c r="E74" s="4">
        <v>29.2</v>
      </c>
      <c r="F74" s="5">
        <v>118462</v>
      </c>
      <c r="G74" s="5">
        <v>18716996</v>
      </c>
      <c r="H74" s="5">
        <v>1123020</v>
      </c>
      <c r="I74" s="4">
        <v>6.2</v>
      </c>
      <c r="J74" s="5">
        <v>1478</v>
      </c>
      <c r="K74" s="20"/>
      <c r="L74" s="5">
        <v>966</v>
      </c>
      <c r="M74" s="4">
        <v>37.1</v>
      </c>
      <c r="N74" s="5">
        <v>326337</v>
      </c>
      <c r="O74" s="5">
        <v>51561246</v>
      </c>
      <c r="P74" s="5">
        <v>3093675</v>
      </c>
      <c r="Q74" s="4">
        <v>16.9</v>
      </c>
      <c r="R74" s="5">
        <v>3203</v>
      </c>
      <c r="T74" s="5">
        <v>454</v>
      </c>
      <c r="U74" s="4">
        <v>17.4</v>
      </c>
      <c r="V74" s="5">
        <v>338194</v>
      </c>
      <c r="W74" s="5">
        <v>53434652</v>
      </c>
      <c r="X74" s="5">
        <v>3206079</v>
      </c>
      <c r="Y74" s="4">
        <v>17.6</v>
      </c>
      <c r="Z74" s="5">
        <v>7062</v>
      </c>
      <c r="AB74" s="5">
        <v>262</v>
      </c>
      <c r="AC74" s="18">
        <v>10.05</v>
      </c>
      <c r="AD74" s="5">
        <v>368998</v>
      </c>
      <c r="AE74" s="5">
        <v>58301684</v>
      </c>
      <c r="AF74" s="5">
        <v>3498101</v>
      </c>
      <c r="AG74" s="4">
        <v>19.1</v>
      </c>
      <c r="AH74" s="5">
        <v>13352</v>
      </c>
      <c r="AJ74" s="5">
        <v>126</v>
      </c>
      <c r="AK74" s="4">
        <v>4.8</v>
      </c>
      <c r="AL74" s="5">
        <v>362367</v>
      </c>
      <c r="AM74" s="5">
        <v>57253986</v>
      </c>
      <c r="AN74" s="5">
        <v>3435239</v>
      </c>
      <c r="AO74" s="4">
        <v>18.8</v>
      </c>
      <c r="AP74" s="5">
        <v>27264</v>
      </c>
      <c r="AR74" s="5">
        <v>39</v>
      </c>
      <c r="AS74" s="4">
        <v>1.5</v>
      </c>
      <c r="AT74" s="5">
        <v>412607</v>
      </c>
      <c r="AU74" s="5">
        <v>65191906</v>
      </c>
      <c r="AV74" s="5">
        <v>3911515</v>
      </c>
      <c r="AW74" s="4">
        <v>21.4</v>
      </c>
      <c r="AX74" s="5">
        <v>100295</v>
      </c>
      <c r="AZ74" s="162">
        <f t="shared" si="1"/>
        <v>2607</v>
      </c>
      <c r="BA74" s="162">
        <f t="shared" si="2"/>
        <v>100.04999999999998</v>
      </c>
      <c r="BB74" s="162">
        <f t="shared" si="3"/>
        <v>1926965</v>
      </c>
      <c r="BC74" s="162">
        <f t="shared" si="4"/>
        <v>304460470</v>
      </c>
      <c r="BD74" s="162">
        <f t="shared" si="5"/>
        <v>18267629</v>
      </c>
      <c r="BE74" s="162">
        <f t="shared" si="6"/>
        <v>100</v>
      </c>
      <c r="BF74" s="162">
        <f t="shared" si="7"/>
        <v>7007.145761411584</v>
      </c>
    </row>
    <row r="75" spans="1:58" ht="15" customHeight="1">
      <c r="A75" s="1">
        <v>66</v>
      </c>
      <c r="B75" s="124">
        <v>41</v>
      </c>
      <c r="C75" s="1" t="s">
        <v>730</v>
      </c>
      <c r="D75" s="5">
        <v>786</v>
      </c>
      <c r="E75" s="4">
        <v>36.2</v>
      </c>
      <c r="F75" s="5">
        <v>149894</v>
      </c>
      <c r="G75" s="5">
        <v>19036538</v>
      </c>
      <c r="H75" s="5">
        <v>1142192</v>
      </c>
      <c r="I75" s="4">
        <v>7.2</v>
      </c>
      <c r="J75" s="5">
        <v>1453</v>
      </c>
      <c r="K75" s="20"/>
      <c r="L75" s="5">
        <v>710</v>
      </c>
      <c r="M75" s="4">
        <v>32.7</v>
      </c>
      <c r="N75" s="5">
        <v>293081</v>
      </c>
      <c r="O75" s="5">
        <v>37221287</v>
      </c>
      <c r="P75" s="5">
        <v>2233277</v>
      </c>
      <c r="Q75" s="4">
        <v>14</v>
      </c>
      <c r="R75" s="5">
        <v>3145</v>
      </c>
      <c r="T75" s="5">
        <v>327</v>
      </c>
      <c r="U75" s="4">
        <v>15.1</v>
      </c>
      <c r="V75" s="5">
        <v>305607</v>
      </c>
      <c r="W75" s="5">
        <v>38812089</v>
      </c>
      <c r="X75" s="5">
        <v>2328725</v>
      </c>
      <c r="Y75" s="4">
        <v>14.6</v>
      </c>
      <c r="Z75" s="5">
        <v>7121</v>
      </c>
      <c r="AB75" s="5">
        <v>203</v>
      </c>
      <c r="AC75" s="4">
        <v>9.4</v>
      </c>
      <c r="AD75" s="5">
        <v>363890</v>
      </c>
      <c r="AE75" s="5">
        <v>46214030</v>
      </c>
      <c r="AF75" s="5">
        <v>2772842</v>
      </c>
      <c r="AG75" s="4">
        <v>17.4</v>
      </c>
      <c r="AH75" s="5">
        <v>13659</v>
      </c>
      <c r="AJ75" s="5">
        <v>108</v>
      </c>
      <c r="AK75" s="4">
        <v>5</v>
      </c>
      <c r="AL75" s="5">
        <v>403599</v>
      </c>
      <c r="AM75" s="5">
        <v>51257073</v>
      </c>
      <c r="AN75" s="5">
        <v>3075424</v>
      </c>
      <c r="AO75" s="4">
        <v>19.3</v>
      </c>
      <c r="AP75" s="5">
        <v>28476</v>
      </c>
      <c r="AR75" s="5">
        <v>35</v>
      </c>
      <c r="AS75" s="4">
        <v>1.6</v>
      </c>
      <c r="AT75" s="5">
        <v>575605</v>
      </c>
      <c r="AU75" s="5">
        <v>73101835</v>
      </c>
      <c r="AV75" s="5">
        <v>4386110</v>
      </c>
      <c r="AW75" s="4">
        <v>27.6</v>
      </c>
      <c r="AX75" s="5">
        <v>125317</v>
      </c>
      <c r="AZ75" s="162">
        <f t="shared" si="1"/>
        <v>2169</v>
      </c>
      <c r="BA75" s="162">
        <f t="shared" si="2"/>
        <v>100</v>
      </c>
      <c r="BB75" s="162">
        <f t="shared" si="3"/>
        <v>2091676</v>
      </c>
      <c r="BC75" s="162">
        <f t="shared" si="4"/>
        <v>265642852</v>
      </c>
      <c r="BD75" s="162">
        <f t="shared" si="5"/>
        <v>15938570</v>
      </c>
      <c r="BE75" s="162">
        <f t="shared" si="6"/>
        <v>100.1</v>
      </c>
      <c r="BF75" s="162">
        <f t="shared" si="7"/>
        <v>7348.349469801752</v>
      </c>
    </row>
    <row r="76" spans="1:58" ht="15" customHeight="1">
      <c r="A76" s="1">
        <v>67</v>
      </c>
      <c r="B76" s="124">
        <v>47</v>
      </c>
      <c r="C76" s="9" t="s">
        <v>731</v>
      </c>
      <c r="D76" s="10">
        <v>978</v>
      </c>
      <c r="E76" s="12">
        <v>30.4</v>
      </c>
      <c r="F76" s="10">
        <v>154347</v>
      </c>
      <c r="G76" s="10">
        <v>23769438</v>
      </c>
      <c r="H76" s="10">
        <v>1426166</v>
      </c>
      <c r="I76" s="12">
        <v>5.9</v>
      </c>
      <c r="J76" s="10">
        <v>1458</v>
      </c>
      <c r="K76" s="20"/>
      <c r="L76" s="10">
        <v>1141</v>
      </c>
      <c r="M76" s="12">
        <v>35.45</v>
      </c>
      <c r="N76" s="10">
        <v>405171</v>
      </c>
      <c r="O76" s="10">
        <v>62396334</v>
      </c>
      <c r="P76" s="10">
        <v>3743780</v>
      </c>
      <c r="Q76" s="12">
        <v>15.4</v>
      </c>
      <c r="R76" s="10">
        <v>3281</v>
      </c>
      <c r="T76" s="10">
        <v>570</v>
      </c>
      <c r="U76" s="12">
        <v>17.7</v>
      </c>
      <c r="V76" s="10">
        <v>444706</v>
      </c>
      <c r="W76" s="10">
        <v>68484724</v>
      </c>
      <c r="X76" s="10">
        <v>4109083</v>
      </c>
      <c r="Y76" s="12">
        <v>16.9</v>
      </c>
      <c r="Z76" s="10">
        <v>7209</v>
      </c>
      <c r="AB76" s="10">
        <v>312</v>
      </c>
      <c r="AC76" s="12">
        <v>9.7</v>
      </c>
      <c r="AD76" s="10">
        <v>473768</v>
      </c>
      <c r="AE76" s="10">
        <v>72960272</v>
      </c>
      <c r="AF76" s="10">
        <v>4377616</v>
      </c>
      <c r="AG76" s="12">
        <v>18</v>
      </c>
      <c r="AH76" s="10">
        <v>14031</v>
      </c>
      <c r="AJ76" s="10">
        <v>150</v>
      </c>
      <c r="AK76" s="12">
        <v>4.7</v>
      </c>
      <c r="AL76" s="10">
        <v>470517</v>
      </c>
      <c r="AM76" s="10">
        <v>72459618</v>
      </c>
      <c r="AN76" s="10">
        <v>4347577</v>
      </c>
      <c r="AO76" s="12">
        <v>17.8</v>
      </c>
      <c r="AP76" s="10">
        <v>28984</v>
      </c>
      <c r="AR76" s="10">
        <v>66</v>
      </c>
      <c r="AS76" s="19">
        <v>2.05</v>
      </c>
      <c r="AT76" s="10">
        <v>686723</v>
      </c>
      <c r="AU76" s="10">
        <v>105755342</v>
      </c>
      <c r="AV76" s="10">
        <v>6345321</v>
      </c>
      <c r="AW76" s="12">
        <v>26</v>
      </c>
      <c r="AX76" s="10">
        <v>96141</v>
      </c>
      <c r="AZ76" s="162">
        <f t="shared" si="1"/>
        <v>3217</v>
      </c>
      <c r="BA76" s="162">
        <f t="shared" si="2"/>
        <v>100</v>
      </c>
      <c r="BB76" s="162">
        <f t="shared" si="3"/>
        <v>2635232</v>
      </c>
      <c r="BC76" s="162">
        <f t="shared" si="4"/>
        <v>405825728</v>
      </c>
      <c r="BD76" s="162">
        <f t="shared" si="5"/>
        <v>24349543</v>
      </c>
      <c r="BE76" s="162">
        <f t="shared" si="6"/>
        <v>100</v>
      </c>
      <c r="BF76" s="162">
        <f t="shared" si="7"/>
        <v>7569.021759403171</v>
      </c>
    </row>
    <row r="77" spans="1:58" ht="15" customHeight="1" thickBot="1">
      <c r="A77" s="1">
        <v>68</v>
      </c>
      <c r="C77" s="15" t="s">
        <v>430</v>
      </c>
      <c r="D77" s="17">
        <v>5331</v>
      </c>
      <c r="E77" s="16">
        <v>41.1</v>
      </c>
      <c r="F77" s="17">
        <v>1027971</v>
      </c>
      <c r="G77" s="17">
        <v>114499870</v>
      </c>
      <c r="H77" s="17">
        <v>6869992</v>
      </c>
      <c r="I77" s="16">
        <v>8.7</v>
      </c>
      <c r="J77" s="17">
        <v>1289</v>
      </c>
      <c r="K77" s="20"/>
      <c r="L77" s="17">
        <v>4116</v>
      </c>
      <c r="M77" s="16">
        <v>31.8</v>
      </c>
      <c r="N77" s="17">
        <v>1634747</v>
      </c>
      <c r="O77" s="17">
        <v>211018025</v>
      </c>
      <c r="P77" s="17">
        <v>12661082</v>
      </c>
      <c r="Q77" s="16">
        <v>16</v>
      </c>
      <c r="R77" s="17">
        <v>3076</v>
      </c>
      <c r="S77" s="20"/>
      <c r="T77" s="17">
        <v>1800</v>
      </c>
      <c r="U77" s="16">
        <v>13.9</v>
      </c>
      <c r="V77" s="17">
        <v>1591396</v>
      </c>
      <c r="W77" s="17">
        <v>213262749</v>
      </c>
      <c r="X77" s="17">
        <v>12795764</v>
      </c>
      <c r="Y77" s="16">
        <v>16.2</v>
      </c>
      <c r="Z77" s="17">
        <v>7109</v>
      </c>
      <c r="AA77" s="20"/>
      <c r="AB77" s="17">
        <v>1016</v>
      </c>
      <c r="AC77" s="16">
        <v>7.9</v>
      </c>
      <c r="AD77" s="17">
        <v>1690969</v>
      </c>
      <c r="AE77" s="17">
        <v>232875936</v>
      </c>
      <c r="AF77" s="17">
        <v>13972556</v>
      </c>
      <c r="AG77" s="16">
        <v>17.7</v>
      </c>
      <c r="AH77" s="17">
        <v>13753</v>
      </c>
      <c r="AI77" s="20"/>
      <c r="AJ77" s="17">
        <v>500</v>
      </c>
      <c r="AK77" s="16">
        <v>3.9</v>
      </c>
      <c r="AL77" s="17">
        <v>1710746</v>
      </c>
      <c r="AM77" s="17">
        <v>237859929</v>
      </c>
      <c r="AN77" s="17">
        <v>14271595</v>
      </c>
      <c r="AO77" s="16">
        <v>18.1</v>
      </c>
      <c r="AP77" s="17">
        <v>28543</v>
      </c>
      <c r="AQ77" s="20"/>
      <c r="AR77" s="17">
        <v>179</v>
      </c>
      <c r="AS77" s="16">
        <v>1.4</v>
      </c>
      <c r="AT77" s="17">
        <v>2178978</v>
      </c>
      <c r="AU77" s="17">
        <v>306724063</v>
      </c>
      <c r="AV77" s="17">
        <v>18403444</v>
      </c>
      <c r="AW77" s="16">
        <v>23.3</v>
      </c>
      <c r="AX77" s="17">
        <v>102813</v>
      </c>
      <c r="AZ77" s="162">
        <f aca="true" t="shared" si="8" ref="AZ77:AZ107">D77+L77+T77+AB77+AJ77+AR77</f>
        <v>12942</v>
      </c>
      <c r="BA77" s="162">
        <f aca="true" t="shared" si="9" ref="BA77:BA107">E77+M77+U77+AC77+AK77+AS77</f>
        <v>100.00000000000003</v>
      </c>
      <c r="BB77" s="162">
        <f aca="true" t="shared" si="10" ref="BB77:BB107">F77+N77+V77+AD77+AL77+AT77</f>
        <v>9834807</v>
      </c>
      <c r="BC77" s="162">
        <f aca="true" t="shared" si="11" ref="BC77:BC107">G77+O77+W77+AE77+AM77+AU77</f>
        <v>1316240572</v>
      </c>
      <c r="BD77" s="162">
        <f aca="true" t="shared" si="12" ref="BD77:BD107">H77+P77+X77+AF77+AN77+AV77</f>
        <v>78974433</v>
      </c>
      <c r="BE77" s="162">
        <f aca="true" t="shared" si="13" ref="BE77:BE107">I77+Q77+Y77+AG77+AO77+AW77</f>
        <v>99.99999999999999</v>
      </c>
      <c r="BF77" s="162">
        <f aca="true" t="shared" si="14" ref="BF77:BF107">BD77/AZ77</f>
        <v>6102.1815020862305</v>
      </c>
    </row>
    <row r="78" spans="1:58" ht="15" customHeight="1" thickBot="1">
      <c r="A78" s="1">
        <v>69</v>
      </c>
      <c r="C78" s="69" t="s">
        <v>110</v>
      </c>
      <c r="D78" s="71">
        <v>21369</v>
      </c>
      <c r="E78" s="70">
        <v>40.5</v>
      </c>
      <c r="F78" s="71">
        <v>6200441</v>
      </c>
      <c r="G78" s="71">
        <v>493250113</v>
      </c>
      <c r="H78" s="71">
        <v>29595007</v>
      </c>
      <c r="I78" s="70">
        <v>9.3</v>
      </c>
      <c r="J78" s="71">
        <v>1385</v>
      </c>
      <c r="K78" s="20"/>
      <c r="L78" s="71">
        <v>17774</v>
      </c>
      <c r="M78" s="70">
        <v>33.7</v>
      </c>
      <c r="N78" s="71">
        <v>10962295</v>
      </c>
      <c r="O78" s="71">
        <v>923554808</v>
      </c>
      <c r="P78" s="71">
        <v>55413292</v>
      </c>
      <c r="Q78" s="70">
        <v>17.4</v>
      </c>
      <c r="R78" s="71">
        <v>3118</v>
      </c>
      <c r="S78" s="69"/>
      <c r="T78" s="71">
        <v>7377</v>
      </c>
      <c r="U78" s="70">
        <v>14</v>
      </c>
      <c r="V78" s="71">
        <v>9803582</v>
      </c>
      <c r="W78" s="71">
        <v>856275136</v>
      </c>
      <c r="X78" s="71">
        <v>54376510</v>
      </c>
      <c r="Y78" s="70">
        <v>16.1</v>
      </c>
      <c r="Z78" s="71">
        <v>6964</v>
      </c>
      <c r="AA78" s="69"/>
      <c r="AB78" s="71">
        <v>3725</v>
      </c>
      <c r="AC78" s="70">
        <v>7.1</v>
      </c>
      <c r="AD78" s="71">
        <v>10006765</v>
      </c>
      <c r="AE78" s="71">
        <v>853339662</v>
      </c>
      <c r="AF78" s="71">
        <v>51200379</v>
      </c>
      <c r="AG78" s="70">
        <v>16.1</v>
      </c>
      <c r="AH78" s="71">
        <v>13745</v>
      </c>
      <c r="AI78" s="69"/>
      <c r="AJ78" s="71">
        <v>1866</v>
      </c>
      <c r="AK78" s="70">
        <v>3.5</v>
      </c>
      <c r="AL78" s="71">
        <v>10881598</v>
      </c>
      <c r="AM78" s="71">
        <v>920922718</v>
      </c>
      <c r="AN78" s="71">
        <v>55255359</v>
      </c>
      <c r="AO78" s="70">
        <v>17.4</v>
      </c>
      <c r="AP78" s="71">
        <v>29612</v>
      </c>
      <c r="AQ78" s="69"/>
      <c r="AR78" s="71">
        <v>653</v>
      </c>
      <c r="AS78" s="70">
        <v>1.2</v>
      </c>
      <c r="AT78" s="71">
        <v>20484211</v>
      </c>
      <c r="AU78" s="71">
        <v>1257761171</v>
      </c>
      <c r="AV78" s="71">
        <v>75465852</v>
      </c>
      <c r="AW78" s="70">
        <v>23.7</v>
      </c>
      <c r="AX78" s="71">
        <v>115568</v>
      </c>
      <c r="AY78" s="60"/>
      <c r="AZ78" s="163">
        <f t="shared" si="8"/>
        <v>52764</v>
      </c>
      <c r="BA78" s="163">
        <f t="shared" si="9"/>
        <v>100</v>
      </c>
      <c r="BB78" s="163">
        <f t="shared" si="10"/>
        <v>68338892</v>
      </c>
      <c r="BC78" s="163">
        <f t="shared" si="11"/>
        <v>5305103608</v>
      </c>
      <c r="BD78" s="218">
        <f t="shared" si="12"/>
        <v>321306399</v>
      </c>
      <c r="BE78" s="163">
        <f t="shared" si="13"/>
        <v>100</v>
      </c>
      <c r="BF78" s="222">
        <f t="shared" si="14"/>
        <v>6089.500397998635</v>
      </c>
    </row>
    <row r="79" spans="1:58" ht="15" customHeight="1">
      <c r="A79" s="1">
        <v>70</v>
      </c>
      <c r="C79" s="2" t="s">
        <v>513</v>
      </c>
      <c r="D79" s="5"/>
      <c r="E79" s="4"/>
      <c r="F79" s="5"/>
      <c r="G79" s="5"/>
      <c r="H79" s="5"/>
      <c r="J79" s="5"/>
      <c r="K79" s="20"/>
      <c r="L79" s="4"/>
      <c r="M79" s="4"/>
      <c r="N79" s="5"/>
      <c r="O79" s="5"/>
      <c r="P79" s="5"/>
      <c r="Q79" s="4"/>
      <c r="R79" s="5"/>
      <c r="S79" s="26"/>
      <c r="T79" s="4"/>
      <c r="U79" s="4"/>
      <c r="V79" s="5"/>
      <c r="W79" s="5"/>
      <c r="X79" s="5"/>
      <c r="Y79" s="4"/>
      <c r="Z79" s="5"/>
      <c r="AA79" s="26"/>
      <c r="AB79" s="4"/>
      <c r="AC79" s="4"/>
      <c r="AD79" s="5"/>
      <c r="AE79" s="5"/>
      <c r="AF79" s="5"/>
      <c r="AG79" s="4"/>
      <c r="AH79" s="5"/>
      <c r="AI79" s="26"/>
      <c r="AJ79" s="4"/>
      <c r="AK79" s="4"/>
      <c r="AL79" s="5"/>
      <c r="AM79" s="5"/>
      <c r="AN79" s="5"/>
      <c r="AO79" s="4"/>
      <c r="AP79" s="5"/>
      <c r="AQ79" s="26"/>
      <c r="AR79" s="4"/>
      <c r="AS79" s="4"/>
      <c r="AT79" s="5"/>
      <c r="AU79" s="5"/>
      <c r="AV79" s="5"/>
      <c r="AW79" s="4"/>
      <c r="AX79" s="5"/>
      <c r="AZ79" s="162">
        <f t="shared" si="8"/>
        <v>0</v>
      </c>
      <c r="BA79" s="162">
        <f t="shared" si="9"/>
        <v>0</v>
      </c>
      <c r="BB79" s="162">
        <f t="shared" si="10"/>
        <v>0</v>
      </c>
      <c r="BC79" s="162">
        <f t="shared" si="11"/>
        <v>0</v>
      </c>
      <c r="BD79" s="162">
        <f t="shared" si="12"/>
        <v>0</v>
      </c>
      <c r="BE79" s="162">
        <f t="shared" si="13"/>
        <v>0</v>
      </c>
      <c r="BF79" s="162"/>
    </row>
    <row r="80" spans="1:58" ht="15" customHeight="1">
      <c r="A80" s="1">
        <v>71</v>
      </c>
      <c r="C80" s="1" t="s">
        <v>605</v>
      </c>
      <c r="D80" s="5">
        <v>236</v>
      </c>
      <c r="E80" s="4">
        <v>54.7</v>
      </c>
      <c r="F80" s="5">
        <v>75743</v>
      </c>
      <c r="G80" s="5">
        <v>5377753</v>
      </c>
      <c r="H80" s="5">
        <v>322665</v>
      </c>
      <c r="I80" s="4">
        <v>18.1</v>
      </c>
      <c r="J80" s="5">
        <v>1367</v>
      </c>
      <c r="K80" s="20"/>
      <c r="L80" s="5">
        <v>111</v>
      </c>
      <c r="M80" s="4">
        <v>25.8</v>
      </c>
      <c r="N80" s="5">
        <v>82124</v>
      </c>
      <c r="O80" s="5">
        <v>5830804</v>
      </c>
      <c r="P80" s="5">
        <v>349848</v>
      </c>
      <c r="Q80" s="4">
        <v>19.6</v>
      </c>
      <c r="R80" s="5">
        <v>3152</v>
      </c>
      <c r="T80" s="5">
        <v>49</v>
      </c>
      <c r="U80" s="4">
        <v>11.4</v>
      </c>
      <c r="V80" s="5">
        <v>77630</v>
      </c>
      <c r="W80" s="5">
        <v>5511730</v>
      </c>
      <c r="X80" s="5">
        <v>330704</v>
      </c>
      <c r="Y80" s="4">
        <v>18.6</v>
      </c>
      <c r="Z80" s="5">
        <v>6749</v>
      </c>
      <c r="AB80" s="5">
        <v>19</v>
      </c>
      <c r="AC80" s="4">
        <v>4.4</v>
      </c>
      <c r="AD80" s="5">
        <v>67050</v>
      </c>
      <c r="AE80" s="5">
        <v>4760550</v>
      </c>
      <c r="AF80" s="5">
        <v>285633</v>
      </c>
      <c r="AG80" s="4">
        <v>16</v>
      </c>
      <c r="AH80" s="5">
        <v>15033</v>
      </c>
      <c r="AJ80" s="5">
        <v>15</v>
      </c>
      <c r="AK80" s="4">
        <v>3.5</v>
      </c>
      <c r="AL80" s="5">
        <v>101088</v>
      </c>
      <c r="AM80" s="5">
        <v>7177248</v>
      </c>
      <c r="AN80" s="5">
        <v>430635</v>
      </c>
      <c r="AO80" s="4">
        <v>24.2</v>
      </c>
      <c r="AP80" s="5">
        <v>28709</v>
      </c>
      <c r="AR80" s="5">
        <v>1</v>
      </c>
      <c r="AS80" s="4">
        <v>0.2</v>
      </c>
      <c r="AT80" s="5">
        <v>14368</v>
      </c>
      <c r="AU80" s="5">
        <v>1020128</v>
      </c>
      <c r="AV80" s="5">
        <v>61208</v>
      </c>
      <c r="AW80" s="4">
        <v>3.4</v>
      </c>
      <c r="AX80" s="5">
        <v>61208</v>
      </c>
      <c r="AZ80" s="162">
        <f t="shared" si="8"/>
        <v>431</v>
      </c>
      <c r="BA80" s="162">
        <f t="shared" si="9"/>
        <v>100.00000000000001</v>
      </c>
      <c r="BB80" s="162">
        <f t="shared" si="10"/>
        <v>418003</v>
      </c>
      <c r="BC80" s="162">
        <f t="shared" si="11"/>
        <v>29678213</v>
      </c>
      <c r="BD80" s="162">
        <f t="shared" si="12"/>
        <v>1780693</v>
      </c>
      <c r="BE80" s="162">
        <f t="shared" si="13"/>
        <v>99.90000000000002</v>
      </c>
      <c r="BF80" s="162">
        <f t="shared" si="14"/>
        <v>4131.538283062645</v>
      </c>
    </row>
    <row r="81" spans="1:58" ht="15" customHeight="1">
      <c r="A81" s="1">
        <v>72</v>
      </c>
      <c r="C81" s="25" t="s">
        <v>606</v>
      </c>
      <c r="D81" s="5">
        <v>57</v>
      </c>
      <c r="E81" s="4">
        <v>37</v>
      </c>
      <c r="F81" s="5">
        <v>34599</v>
      </c>
      <c r="G81" s="5">
        <v>1349361</v>
      </c>
      <c r="H81" s="5">
        <v>80962</v>
      </c>
      <c r="I81" s="4">
        <v>13.3</v>
      </c>
      <c r="J81" s="5">
        <v>1420</v>
      </c>
      <c r="K81" s="20"/>
      <c r="L81" s="5">
        <v>61</v>
      </c>
      <c r="M81" s="4">
        <v>39.6</v>
      </c>
      <c r="N81" s="5">
        <v>74716</v>
      </c>
      <c r="O81" s="5">
        <v>2913924</v>
      </c>
      <c r="P81" s="5">
        <v>174835</v>
      </c>
      <c r="Q81" s="4">
        <v>28.6</v>
      </c>
      <c r="R81" s="5">
        <v>2866</v>
      </c>
      <c r="T81" s="5">
        <v>23</v>
      </c>
      <c r="U81" s="4">
        <v>14.9</v>
      </c>
      <c r="V81" s="5">
        <v>69610</v>
      </c>
      <c r="W81" s="5">
        <v>2714790</v>
      </c>
      <c r="X81" s="5">
        <v>162887</v>
      </c>
      <c r="Y81" s="4">
        <v>26.7</v>
      </c>
      <c r="Z81" s="5">
        <v>7082</v>
      </c>
      <c r="AB81" s="5">
        <v>12</v>
      </c>
      <c r="AC81" s="4">
        <v>7.8</v>
      </c>
      <c r="AD81" s="5">
        <v>65932</v>
      </c>
      <c r="AE81" s="5">
        <v>2571348</v>
      </c>
      <c r="AF81" s="5">
        <v>154281</v>
      </c>
      <c r="AG81" s="4">
        <v>25.3</v>
      </c>
      <c r="AH81" s="5">
        <v>12857</v>
      </c>
      <c r="AJ81" s="5">
        <v>1</v>
      </c>
      <c r="AK81" s="4">
        <v>0.6</v>
      </c>
      <c r="AL81" s="5">
        <v>15908</v>
      </c>
      <c r="AM81" s="5">
        <v>620412</v>
      </c>
      <c r="AN81" s="5">
        <v>37225</v>
      </c>
      <c r="AO81" s="4">
        <v>6.1</v>
      </c>
      <c r="AP81" s="5">
        <v>37225</v>
      </c>
      <c r="AR81" s="5">
        <v>0</v>
      </c>
      <c r="AS81" s="4">
        <v>0</v>
      </c>
      <c r="AT81" s="5">
        <v>0</v>
      </c>
      <c r="AU81" s="5">
        <v>0</v>
      </c>
      <c r="AV81" s="5">
        <v>0</v>
      </c>
      <c r="AW81" s="4">
        <v>0</v>
      </c>
      <c r="AX81" s="5">
        <v>0</v>
      </c>
      <c r="AZ81" s="162">
        <f t="shared" si="8"/>
        <v>154</v>
      </c>
      <c r="BA81" s="162">
        <f t="shared" si="9"/>
        <v>99.89999999999999</v>
      </c>
      <c r="BB81" s="162">
        <f t="shared" si="10"/>
        <v>260765</v>
      </c>
      <c r="BC81" s="162">
        <f t="shared" si="11"/>
        <v>10169835</v>
      </c>
      <c r="BD81" s="162">
        <f t="shared" si="12"/>
        <v>610190</v>
      </c>
      <c r="BE81" s="162">
        <f t="shared" si="13"/>
        <v>100</v>
      </c>
      <c r="BF81" s="162">
        <f t="shared" si="14"/>
        <v>3962.2727272727275</v>
      </c>
    </row>
    <row r="82" spans="1:58" ht="15" customHeight="1">
      <c r="A82" s="1">
        <v>73</v>
      </c>
      <c r="C82" s="1" t="s">
        <v>485</v>
      </c>
      <c r="D82" s="5">
        <v>63</v>
      </c>
      <c r="E82" s="4">
        <v>55.3</v>
      </c>
      <c r="F82" s="5">
        <v>48800</v>
      </c>
      <c r="G82" s="5">
        <v>1464000</v>
      </c>
      <c r="H82" s="5">
        <v>87840</v>
      </c>
      <c r="I82" s="4">
        <v>26.8</v>
      </c>
      <c r="J82" s="5">
        <v>1394</v>
      </c>
      <c r="K82" s="20"/>
      <c r="L82" s="5">
        <v>35</v>
      </c>
      <c r="M82" s="4">
        <v>30.7</v>
      </c>
      <c r="N82" s="5">
        <v>62442</v>
      </c>
      <c r="O82" s="5">
        <v>1873260</v>
      </c>
      <c r="P82" s="5">
        <v>112396</v>
      </c>
      <c r="Q82" s="4">
        <v>34.2</v>
      </c>
      <c r="R82" s="5">
        <v>3211</v>
      </c>
      <c r="T82" s="5">
        <v>11</v>
      </c>
      <c r="U82" s="4">
        <v>9.6</v>
      </c>
      <c r="V82" s="5">
        <v>38264</v>
      </c>
      <c r="W82" s="5">
        <v>1147920</v>
      </c>
      <c r="X82" s="5">
        <v>68875</v>
      </c>
      <c r="Y82" s="4">
        <v>21</v>
      </c>
      <c r="Z82" s="5">
        <v>6261</v>
      </c>
      <c r="AB82" s="5">
        <v>5</v>
      </c>
      <c r="AC82" s="4">
        <v>4.4</v>
      </c>
      <c r="AD82" s="5">
        <v>32931</v>
      </c>
      <c r="AE82" s="5">
        <v>987930</v>
      </c>
      <c r="AF82" s="5">
        <v>59276</v>
      </c>
      <c r="AG82" s="4">
        <v>18</v>
      </c>
      <c r="AH82" s="5">
        <v>11855</v>
      </c>
      <c r="AJ82" s="5">
        <v>0</v>
      </c>
      <c r="AK82" s="4">
        <v>0</v>
      </c>
      <c r="AL82" s="5">
        <v>0</v>
      </c>
      <c r="AM82" s="5">
        <v>0</v>
      </c>
      <c r="AN82" s="5">
        <v>0</v>
      </c>
      <c r="AO82" s="4">
        <v>0</v>
      </c>
      <c r="AP82" s="5">
        <v>0</v>
      </c>
      <c r="AR82" s="5">
        <v>0</v>
      </c>
      <c r="AS82" s="4">
        <v>0</v>
      </c>
      <c r="AT82" s="5">
        <v>0</v>
      </c>
      <c r="AU82" s="5">
        <v>0</v>
      </c>
      <c r="AV82" s="5">
        <v>0</v>
      </c>
      <c r="AW82" s="4">
        <v>0</v>
      </c>
      <c r="AX82" s="5">
        <v>0</v>
      </c>
      <c r="AZ82" s="162">
        <f t="shared" si="8"/>
        <v>114</v>
      </c>
      <c r="BA82" s="162">
        <f t="shared" si="9"/>
        <v>100</v>
      </c>
      <c r="BB82" s="162">
        <f t="shared" si="10"/>
        <v>182437</v>
      </c>
      <c r="BC82" s="162">
        <f t="shared" si="11"/>
        <v>5473110</v>
      </c>
      <c r="BD82" s="162">
        <f t="shared" si="12"/>
        <v>328387</v>
      </c>
      <c r="BE82" s="162">
        <f t="shared" si="13"/>
        <v>100</v>
      </c>
      <c r="BF82" s="162">
        <f t="shared" si="14"/>
        <v>2880.5877192982457</v>
      </c>
    </row>
    <row r="83" spans="1:58" ht="15" customHeight="1">
      <c r="A83" s="1">
        <v>74</v>
      </c>
      <c r="C83" s="9" t="s">
        <v>612</v>
      </c>
      <c r="D83" s="10">
        <v>24</v>
      </c>
      <c r="E83" s="12">
        <v>63.2</v>
      </c>
      <c r="F83" s="10">
        <v>16651</v>
      </c>
      <c r="G83" s="10">
        <v>549483</v>
      </c>
      <c r="H83" s="10">
        <v>32969</v>
      </c>
      <c r="I83" s="12">
        <v>35.8</v>
      </c>
      <c r="J83" s="10">
        <v>1374</v>
      </c>
      <c r="K83" s="20"/>
      <c r="L83" s="10">
        <v>10</v>
      </c>
      <c r="M83" s="12">
        <v>26.3</v>
      </c>
      <c r="N83" s="10">
        <v>13563</v>
      </c>
      <c r="O83" s="10">
        <v>447579</v>
      </c>
      <c r="P83" s="10">
        <v>26855</v>
      </c>
      <c r="Q83" s="12">
        <v>29.2</v>
      </c>
      <c r="R83" s="10">
        <v>2686</v>
      </c>
      <c r="T83" s="10">
        <v>3</v>
      </c>
      <c r="U83" s="12">
        <v>7.9</v>
      </c>
      <c r="V83" s="10">
        <v>9795</v>
      </c>
      <c r="W83" s="10">
        <v>323235</v>
      </c>
      <c r="X83" s="10">
        <v>19394</v>
      </c>
      <c r="Y83" s="12">
        <v>21.1</v>
      </c>
      <c r="Z83" s="10">
        <v>6465</v>
      </c>
      <c r="AB83" s="10">
        <v>1</v>
      </c>
      <c r="AC83" s="12">
        <v>2.6</v>
      </c>
      <c r="AD83" s="10">
        <v>6426</v>
      </c>
      <c r="AE83" s="10">
        <v>212058</v>
      </c>
      <c r="AF83" s="10">
        <v>12723</v>
      </c>
      <c r="AG83" s="12">
        <v>13.8</v>
      </c>
      <c r="AH83" s="10">
        <v>12723</v>
      </c>
      <c r="AJ83" s="10">
        <v>0</v>
      </c>
      <c r="AK83" s="12">
        <v>0</v>
      </c>
      <c r="AL83" s="10">
        <v>0</v>
      </c>
      <c r="AM83" s="10">
        <v>0</v>
      </c>
      <c r="AN83" s="10">
        <v>0</v>
      </c>
      <c r="AO83" s="12">
        <v>0</v>
      </c>
      <c r="AP83" s="10">
        <v>0</v>
      </c>
      <c r="AR83" s="10">
        <v>0</v>
      </c>
      <c r="AS83" s="12">
        <v>0</v>
      </c>
      <c r="AT83" s="10">
        <v>0</v>
      </c>
      <c r="AU83" s="10">
        <v>0</v>
      </c>
      <c r="AV83" s="10">
        <v>0</v>
      </c>
      <c r="AW83" s="12">
        <v>0</v>
      </c>
      <c r="AX83" s="10">
        <v>0</v>
      </c>
      <c r="AZ83" s="162">
        <f t="shared" si="8"/>
        <v>38</v>
      </c>
      <c r="BA83" s="162">
        <f t="shared" si="9"/>
        <v>100</v>
      </c>
      <c r="BB83" s="162">
        <f t="shared" si="10"/>
        <v>46435</v>
      </c>
      <c r="BC83" s="162">
        <f t="shared" si="11"/>
        <v>1532355</v>
      </c>
      <c r="BD83" s="162">
        <f t="shared" si="12"/>
        <v>91941</v>
      </c>
      <c r="BE83" s="162">
        <f t="shared" si="13"/>
        <v>99.89999999999999</v>
      </c>
      <c r="BF83" s="162">
        <f t="shared" si="14"/>
        <v>2419.5</v>
      </c>
    </row>
    <row r="84" spans="1:58" ht="15" customHeight="1">
      <c r="A84" s="1">
        <v>75</v>
      </c>
      <c r="C84" s="7" t="s">
        <v>430</v>
      </c>
      <c r="D84" s="5">
        <v>380</v>
      </c>
      <c r="E84" s="4">
        <v>51.6</v>
      </c>
      <c r="F84" s="5">
        <v>175793</v>
      </c>
      <c r="G84" s="5">
        <v>8740597</v>
      </c>
      <c r="H84" s="5">
        <v>524436</v>
      </c>
      <c r="I84" s="4">
        <v>18.6</v>
      </c>
      <c r="J84" s="5">
        <v>1380</v>
      </c>
      <c r="K84" s="20"/>
      <c r="L84" s="5">
        <v>217</v>
      </c>
      <c r="M84" s="4">
        <v>29.5</v>
      </c>
      <c r="N84" s="5">
        <v>232845</v>
      </c>
      <c r="O84" s="5">
        <v>11065567</v>
      </c>
      <c r="P84" s="5">
        <v>663934</v>
      </c>
      <c r="Q84" s="4">
        <v>23.6</v>
      </c>
      <c r="R84" s="5">
        <v>3060</v>
      </c>
      <c r="S84" s="20"/>
      <c r="T84" s="5">
        <v>86</v>
      </c>
      <c r="U84" s="4">
        <v>11.7</v>
      </c>
      <c r="V84" s="5">
        <v>195299</v>
      </c>
      <c r="W84" s="5">
        <v>9697675</v>
      </c>
      <c r="X84" s="5">
        <v>581860</v>
      </c>
      <c r="Y84" s="4">
        <v>20.7</v>
      </c>
      <c r="Z84" s="5">
        <v>6765</v>
      </c>
      <c r="AA84" s="20"/>
      <c r="AB84" s="5">
        <v>37</v>
      </c>
      <c r="AC84" s="4">
        <v>5</v>
      </c>
      <c r="AD84" s="5">
        <v>172339</v>
      </c>
      <c r="AE84" s="5">
        <v>8531886</v>
      </c>
      <c r="AF84" s="5">
        <v>511913</v>
      </c>
      <c r="AG84" s="4">
        <v>18.2</v>
      </c>
      <c r="AH84" s="5">
        <v>13835</v>
      </c>
      <c r="AI84" s="20"/>
      <c r="AJ84" s="5">
        <v>16</v>
      </c>
      <c r="AK84" s="4">
        <v>2.2</v>
      </c>
      <c r="AL84" s="5">
        <v>116996</v>
      </c>
      <c r="AM84" s="5">
        <v>7797660</v>
      </c>
      <c r="AN84" s="5">
        <v>467860</v>
      </c>
      <c r="AO84" s="4">
        <v>16.6</v>
      </c>
      <c r="AP84" s="5">
        <v>29241</v>
      </c>
      <c r="AQ84" s="20"/>
      <c r="AR84" s="5">
        <v>1</v>
      </c>
      <c r="AS84" s="4">
        <v>0.14</v>
      </c>
      <c r="AT84" s="5">
        <v>14368</v>
      </c>
      <c r="AU84" s="5">
        <v>1020128</v>
      </c>
      <c r="AV84" s="5">
        <v>61208</v>
      </c>
      <c r="AW84" s="4">
        <v>2.2</v>
      </c>
      <c r="AX84" s="5">
        <v>61208</v>
      </c>
      <c r="AZ84" s="162">
        <f t="shared" si="8"/>
        <v>737</v>
      </c>
      <c r="BA84" s="162">
        <f t="shared" si="9"/>
        <v>100.14</v>
      </c>
      <c r="BB84" s="162">
        <f t="shared" si="10"/>
        <v>907640</v>
      </c>
      <c r="BC84" s="162">
        <f t="shared" si="11"/>
        <v>46853513</v>
      </c>
      <c r="BD84" s="162">
        <f t="shared" si="12"/>
        <v>2811211</v>
      </c>
      <c r="BE84" s="162">
        <f t="shared" si="13"/>
        <v>99.90000000000002</v>
      </c>
      <c r="BF84" s="162">
        <f t="shared" si="14"/>
        <v>3814.397557666214</v>
      </c>
    </row>
    <row r="85" spans="1:58" ht="15" customHeight="1">
      <c r="A85" s="1">
        <v>76</v>
      </c>
      <c r="C85" s="2" t="s">
        <v>108</v>
      </c>
      <c r="D85" s="5"/>
      <c r="E85" s="4"/>
      <c r="F85" s="5"/>
      <c r="G85" s="5"/>
      <c r="H85" s="5"/>
      <c r="J85" s="5"/>
      <c r="K85" s="20"/>
      <c r="L85" s="5"/>
      <c r="M85" s="4"/>
      <c r="N85" s="5"/>
      <c r="O85" s="5"/>
      <c r="P85" s="5"/>
      <c r="Q85" s="4"/>
      <c r="R85" s="5"/>
      <c r="S85" s="26"/>
      <c r="T85" s="5"/>
      <c r="U85" s="4"/>
      <c r="V85" s="5"/>
      <c r="W85" s="5"/>
      <c r="X85" s="5"/>
      <c r="Y85" s="4"/>
      <c r="Z85" s="5"/>
      <c r="AA85" s="26"/>
      <c r="AB85" s="5"/>
      <c r="AC85" s="4"/>
      <c r="AD85" s="5"/>
      <c r="AE85" s="5"/>
      <c r="AF85" s="5"/>
      <c r="AG85" s="4"/>
      <c r="AH85" s="5"/>
      <c r="AI85" s="26"/>
      <c r="AJ85" s="5"/>
      <c r="AK85" s="4"/>
      <c r="AL85" s="5"/>
      <c r="AM85" s="5"/>
      <c r="AN85" s="5"/>
      <c r="AO85" s="4"/>
      <c r="AP85" s="5"/>
      <c r="AQ85" s="26"/>
      <c r="AR85" s="5"/>
      <c r="AS85" s="4"/>
      <c r="AT85" s="5"/>
      <c r="AU85" s="5"/>
      <c r="AV85" s="5"/>
      <c r="AW85" s="4"/>
      <c r="AX85" s="5"/>
      <c r="AZ85" s="162">
        <f t="shared" si="8"/>
        <v>0</v>
      </c>
      <c r="BA85" s="162">
        <f t="shared" si="9"/>
        <v>0</v>
      </c>
      <c r="BB85" s="162">
        <f t="shared" si="10"/>
        <v>0</v>
      </c>
      <c r="BC85" s="162">
        <f t="shared" si="11"/>
        <v>0</v>
      </c>
      <c r="BD85" s="162">
        <f t="shared" si="12"/>
        <v>0</v>
      </c>
      <c r="BE85" s="162">
        <f t="shared" si="13"/>
        <v>0</v>
      </c>
      <c r="BF85" s="162"/>
    </row>
    <row r="86" spans="1:58" ht="15" customHeight="1">
      <c r="A86" s="1">
        <v>77</v>
      </c>
      <c r="C86" s="1" t="s">
        <v>615</v>
      </c>
      <c r="D86" s="5">
        <v>421</v>
      </c>
      <c r="E86" s="4">
        <v>37.2</v>
      </c>
      <c r="F86" s="5">
        <v>75110</v>
      </c>
      <c r="G86" s="5">
        <v>10350158</v>
      </c>
      <c r="H86" s="5">
        <v>621009</v>
      </c>
      <c r="I86" s="4">
        <v>13</v>
      </c>
      <c r="J86" s="5">
        <v>1475</v>
      </c>
      <c r="K86" s="20"/>
      <c r="L86" s="5">
        <v>481</v>
      </c>
      <c r="M86" s="4">
        <v>42.5</v>
      </c>
      <c r="N86" s="5">
        <v>182490</v>
      </c>
      <c r="O86" s="5">
        <v>25147122</v>
      </c>
      <c r="P86" s="5">
        <v>1508827</v>
      </c>
      <c r="Q86" s="4">
        <v>31.5</v>
      </c>
      <c r="R86" s="5">
        <v>3137</v>
      </c>
      <c r="T86" s="5">
        <v>155</v>
      </c>
      <c r="U86" s="4">
        <v>13.7</v>
      </c>
      <c r="V86" s="5">
        <v>128349</v>
      </c>
      <c r="W86" s="5">
        <v>17686492</v>
      </c>
      <c r="X86" s="5">
        <v>1061190</v>
      </c>
      <c r="Y86" s="4">
        <v>22.2</v>
      </c>
      <c r="Z86" s="5">
        <v>6846</v>
      </c>
      <c r="AB86" s="5">
        <v>46</v>
      </c>
      <c r="AC86" s="4">
        <v>4.1</v>
      </c>
      <c r="AD86" s="5">
        <v>77436</v>
      </c>
      <c r="AE86" s="5">
        <v>10670681</v>
      </c>
      <c r="AF86" s="5">
        <v>640241</v>
      </c>
      <c r="AG86" s="4">
        <v>13.4</v>
      </c>
      <c r="AH86" s="5">
        <v>13918</v>
      </c>
      <c r="AJ86" s="5">
        <v>25</v>
      </c>
      <c r="AK86" s="4">
        <v>2.2</v>
      </c>
      <c r="AL86" s="5">
        <v>86204</v>
      </c>
      <c r="AM86" s="5">
        <v>11878911</v>
      </c>
      <c r="AN86" s="5">
        <v>712735</v>
      </c>
      <c r="AO86" s="4">
        <v>14.9</v>
      </c>
      <c r="AP86" s="5">
        <v>28509</v>
      </c>
      <c r="AR86" s="5">
        <v>3</v>
      </c>
      <c r="AS86" s="4">
        <v>0.3</v>
      </c>
      <c r="AT86" s="5">
        <v>29104</v>
      </c>
      <c r="AU86" s="5">
        <v>4010531</v>
      </c>
      <c r="AV86" s="5">
        <v>240632</v>
      </c>
      <c r="AW86" s="4">
        <v>5</v>
      </c>
      <c r="AX86" s="5">
        <v>80211</v>
      </c>
      <c r="AZ86" s="162">
        <f t="shared" si="8"/>
        <v>1131</v>
      </c>
      <c r="BA86" s="162">
        <f t="shared" si="9"/>
        <v>100</v>
      </c>
      <c r="BB86" s="162">
        <f t="shared" si="10"/>
        <v>578693</v>
      </c>
      <c r="BC86" s="162">
        <f t="shared" si="11"/>
        <v>79743895</v>
      </c>
      <c r="BD86" s="162">
        <f t="shared" si="12"/>
        <v>4784634</v>
      </c>
      <c r="BE86" s="162">
        <f t="shared" si="13"/>
        <v>100.00000000000001</v>
      </c>
      <c r="BF86" s="162">
        <f t="shared" si="14"/>
        <v>4230.445623342175</v>
      </c>
    </row>
    <row r="87" spans="1:58" ht="15" customHeight="1">
      <c r="A87" s="1">
        <v>78</v>
      </c>
      <c r="C87" s="1" t="s">
        <v>616</v>
      </c>
      <c r="D87" s="5">
        <v>217</v>
      </c>
      <c r="E87" s="4">
        <v>31.2</v>
      </c>
      <c r="F87" s="5">
        <v>38435</v>
      </c>
      <c r="G87" s="5">
        <v>5309411</v>
      </c>
      <c r="H87" s="5">
        <v>318565</v>
      </c>
      <c r="I87" s="4">
        <v>9.8</v>
      </c>
      <c r="J87" s="5">
        <v>1468</v>
      </c>
      <c r="K87" s="20"/>
      <c r="L87" s="5">
        <v>306</v>
      </c>
      <c r="M87" s="4">
        <v>44</v>
      </c>
      <c r="N87" s="5">
        <v>115434</v>
      </c>
      <c r="O87" s="5">
        <v>15946053</v>
      </c>
      <c r="P87" s="5">
        <v>956763</v>
      </c>
      <c r="Q87" s="4">
        <v>29.5</v>
      </c>
      <c r="R87" s="5">
        <v>3127</v>
      </c>
      <c r="T87" s="5">
        <v>110</v>
      </c>
      <c r="U87" s="4">
        <v>15.8</v>
      </c>
      <c r="V87" s="5">
        <v>91864</v>
      </c>
      <c r="W87" s="5">
        <v>12690093</v>
      </c>
      <c r="X87" s="5">
        <v>761406</v>
      </c>
      <c r="Y87" s="4">
        <v>23.4</v>
      </c>
      <c r="Z87" s="5">
        <v>6922</v>
      </c>
      <c r="AB87" s="5">
        <v>41</v>
      </c>
      <c r="AC87" s="4">
        <v>5.9</v>
      </c>
      <c r="AD87" s="5">
        <v>65650</v>
      </c>
      <c r="AE87" s="5">
        <v>9068891</v>
      </c>
      <c r="AF87" s="5">
        <v>544133</v>
      </c>
      <c r="AG87" s="4">
        <v>16.7</v>
      </c>
      <c r="AH87" s="5">
        <v>13272</v>
      </c>
      <c r="AJ87" s="5">
        <v>21</v>
      </c>
      <c r="AK87" s="4">
        <v>3</v>
      </c>
      <c r="AL87" s="5">
        <v>70765</v>
      </c>
      <c r="AM87" s="5">
        <v>9775477</v>
      </c>
      <c r="AN87" s="5">
        <v>586529</v>
      </c>
      <c r="AO87" s="4">
        <v>18.1</v>
      </c>
      <c r="AP87" s="5">
        <v>27930</v>
      </c>
      <c r="AR87" s="5">
        <v>1</v>
      </c>
      <c r="AS87" s="4">
        <v>0.1</v>
      </c>
      <c r="AT87" s="5">
        <v>9972</v>
      </c>
      <c r="AU87" s="5">
        <v>1377532</v>
      </c>
      <c r="AV87" s="5">
        <v>82652</v>
      </c>
      <c r="AW87" s="4">
        <v>2.5</v>
      </c>
      <c r="AX87" s="5">
        <v>82652</v>
      </c>
      <c r="AZ87" s="162">
        <f t="shared" si="8"/>
        <v>696</v>
      </c>
      <c r="BA87" s="162">
        <f t="shared" si="9"/>
        <v>100</v>
      </c>
      <c r="BB87" s="162">
        <f t="shared" si="10"/>
        <v>392120</v>
      </c>
      <c r="BC87" s="162">
        <f t="shared" si="11"/>
        <v>54167457</v>
      </c>
      <c r="BD87" s="162">
        <f t="shared" si="12"/>
        <v>3250048</v>
      </c>
      <c r="BE87" s="162">
        <f t="shared" si="13"/>
        <v>100</v>
      </c>
      <c r="BF87" s="162">
        <f t="shared" si="14"/>
        <v>4669.609195402299</v>
      </c>
    </row>
    <row r="88" spans="1:58" ht="15" customHeight="1">
      <c r="A88" s="1">
        <v>79</v>
      </c>
      <c r="C88" s="1" t="s">
        <v>617</v>
      </c>
      <c r="D88" s="5">
        <v>142</v>
      </c>
      <c r="E88" s="4">
        <v>32.8</v>
      </c>
      <c r="F88" s="5">
        <v>26456</v>
      </c>
      <c r="G88" s="5">
        <v>3412295</v>
      </c>
      <c r="H88" s="5">
        <v>204738</v>
      </c>
      <c r="I88" s="4">
        <v>9.9</v>
      </c>
      <c r="J88" s="5">
        <v>1442</v>
      </c>
      <c r="L88" s="5">
        <v>191</v>
      </c>
      <c r="M88" s="4">
        <v>44.1</v>
      </c>
      <c r="N88" s="5">
        <v>78223</v>
      </c>
      <c r="O88" s="5">
        <v>10089203</v>
      </c>
      <c r="P88" s="5">
        <v>605352</v>
      </c>
      <c r="Q88" s="4">
        <v>29.3</v>
      </c>
      <c r="R88" s="5">
        <v>3169</v>
      </c>
      <c r="T88" s="5">
        <v>57</v>
      </c>
      <c r="U88" s="4">
        <v>13.2</v>
      </c>
      <c r="V88" s="5">
        <v>50306</v>
      </c>
      <c r="W88" s="5">
        <v>6488468</v>
      </c>
      <c r="X88" s="5">
        <v>389308</v>
      </c>
      <c r="Y88" s="4">
        <v>18.8</v>
      </c>
      <c r="Z88" s="5">
        <v>6830</v>
      </c>
      <c r="AB88" s="5">
        <v>34</v>
      </c>
      <c r="AC88" s="4">
        <v>7.8</v>
      </c>
      <c r="AD88" s="5">
        <v>61412</v>
      </c>
      <c r="AE88" s="5">
        <v>7920920</v>
      </c>
      <c r="AF88" s="5">
        <v>475255</v>
      </c>
      <c r="AG88" s="4">
        <v>23</v>
      </c>
      <c r="AH88" s="5">
        <v>13978</v>
      </c>
      <c r="AJ88" s="5">
        <v>6</v>
      </c>
      <c r="AK88" s="4">
        <v>1.4</v>
      </c>
      <c r="AL88" s="5">
        <v>22427</v>
      </c>
      <c r="AM88" s="5">
        <v>2892634</v>
      </c>
      <c r="AN88" s="5">
        <v>173558</v>
      </c>
      <c r="AO88" s="4">
        <v>8.4</v>
      </c>
      <c r="AP88" s="5">
        <v>28926</v>
      </c>
      <c r="AR88" s="5">
        <v>3</v>
      </c>
      <c r="AS88" s="4">
        <v>0.7</v>
      </c>
      <c r="AT88" s="5">
        <v>28349</v>
      </c>
      <c r="AU88" s="5">
        <v>3656454</v>
      </c>
      <c r="AV88" s="5">
        <v>219387</v>
      </c>
      <c r="AW88" s="4">
        <v>10.6</v>
      </c>
      <c r="AX88" s="5">
        <v>72129</v>
      </c>
      <c r="AZ88" s="162">
        <f t="shared" si="8"/>
        <v>433</v>
      </c>
      <c r="BA88" s="162">
        <f t="shared" si="9"/>
        <v>100.00000000000001</v>
      </c>
      <c r="BB88" s="162">
        <f t="shared" si="10"/>
        <v>267173</v>
      </c>
      <c r="BC88" s="162">
        <f t="shared" si="11"/>
        <v>34459974</v>
      </c>
      <c r="BD88" s="162">
        <f t="shared" si="12"/>
        <v>2067598</v>
      </c>
      <c r="BE88" s="162">
        <f t="shared" si="13"/>
        <v>100</v>
      </c>
      <c r="BF88" s="162">
        <f t="shared" si="14"/>
        <v>4775.05311778291</v>
      </c>
    </row>
    <row r="89" spans="1:58" ht="15" customHeight="1">
      <c r="A89" s="1">
        <v>80</v>
      </c>
      <c r="C89" s="1" t="s">
        <v>645</v>
      </c>
      <c r="D89" s="5">
        <v>75</v>
      </c>
      <c r="E89" s="4">
        <v>39.7</v>
      </c>
      <c r="F89" s="5">
        <v>21687</v>
      </c>
      <c r="G89" s="5">
        <v>1746671</v>
      </c>
      <c r="H89" s="5">
        <v>104800</v>
      </c>
      <c r="I89" s="4">
        <v>14.9</v>
      </c>
      <c r="J89" s="5">
        <v>1397</v>
      </c>
      <c r="L89" s="5">
        <v>72</v>
      </c>
      <c r="M89" s="4">
        <v>38.1</v>
      </c>
      <c r="N89" s="5">
        <v>48228</v>
      </c>
      <c r="O89" s="5">
        <v>3884283</v>
      </c>
      <c r="P89" s="5">
        <v>233057</v>
      </c>
      <c r="Q89" s="4">
        <v>33.4</v>
      </c>
      <c r="R89" s="5">
        <v>3237</v>
      </c>
      <c r="T89" s="5">
        <v>31</v>
      </c>
      <c r="U89" s="4">
        <v>16.4</v>
      </c>
      <c r="V89" s="5">
        <v>43802</v>
      </c>
      <c r="W89" s="5">
        <v>3527813</v>
      </c>
      <c r="X89" s="5">
        <v>211669</v>
      </c>
      <c r="Y89" s="4">
        <v>30.2</v>
      </c>
      <c r="Z89" s="5">
        <v>6828</v>
      </c>
      <c r="AB89" s="5">
        <v>10</v>
      </c>
      <c r="AC89" s="4">
        <v>5.3</v>
      </c>
      <c r="AD89" s="5">
        <v>26184</v>
      </c>
      <c r="AE89" s="5">
        <v>2108859</v>
      </c>
      <c r="AF89" s="5">
        <v>126532</v>
      </c>
      <c r="AG89" s="4">
        <v>18</v>
      </c>
      <c r="AH89" s="5">
        <v>12653</v>
      </c>
      <c r="AJ89" s="5">
        <v>1</v>
      </c>
      <c r="AK89" s="4">
        <v>0.5</v>
      </c>
      <c r="AL89" s="5">
        <v>4884</v>
      </c>
      <c r="AM89" s="5">
        <v>393357</v>
      </c>
      <c r="AN89" s="5">
        <v>23601</v>
      </c>
      <c r="AO89" s="4">
        <v>3.4</v>
      </c>
      <c r="AP89" s="5">
        <v>23601</v>
      </c>
      <c r="AR89" s="5">
        <v>0</v>
      </c>
      <c r="AS89" s="4">
        <v>0</v>
      </c>
      <c r="AT89" s="5">
        <v>0</v>
      </c>
      <c r="AU89" s="5">
        <v>0</v>
      </c>
      <c r="AV89" s="5">
        <v>0</v>
      </c>
      <c r="AW89" s="4">
        <v>0</v>
      </c>
      <c r="AX89" s="5">
        <v>0</v>
      </c>
      <c r="AZ89" s="162">
        <f t="shared" si="8"/>
        <v>189</v>
      </c>
      <c r="BA89" s="162">
        <f t="shared" si="9"/>
        <v>100.00000000000001</v>
      </c>
      <c r="BB89" s="162">
        <f t="shared" si="10"/>
        <v>144785</v>
      </c>
      <c r="BC89" s="162">
        <f t="shared" si="11"/>
        <v>11660983</v>
      </c>
      <c r="BD89" s="162">
        <f t="shared" si="12"/>
        <v>699659</v>
      </c>
      <c r="BE89" s="162">
        <f t="shared" si="13"/>
        <v>99.9</v>
      </c>
      <c r="BF89" s="162">
        <f t="shared" si="14"/>
        <v>3701.899470899471</v>
      </c>
    </row>
    <row r="90" spans="1:58" ht="15" customHeight="1">
      <c r="A90" s="1">
        <v>81</v>
      </c>
      <c r="C90" s="1" t="s">
        <v>618</v>
      </c>
      <c r="D90" s="5">
        <v>96</v>
      </c>
      <c r="E90" s="4">
        <v>21.9</v>
      </c>
      <c r="F90" s="5">
        <v>17908</v>
      </c>
      <c r="G90" s="5">
        <v>2354186</v>
      </c>
      <c r="H90" s="5">
        <v>141251</v>
      </c>
      <c r="I90" s="4">
        <v>3.1</v>
      </c>
      <c r="J90" s="5">
        <v>1471</v>
      </c>
      <c r="L90" s="5">
        <v>151</v>
      </c>
      <c r="M90" s="4">
        <v>34.4</v>
      </c>
      <c r="N90" s="5">
        <v>63059</v>
      </c>
      <c r="O90" s="5">
        <v>8289736</v>
      </c>
      <c r="P90" s="5">
        <v>497384</v>
      </c>
      <c r="Q90" s="4">
        <v>11.1</v>
      </c>
      <c r="R90" s="5">
        <v>3294</v>
      </c>
      <c r="T90" s="5">
        <v>107</v>
      </c>
      <c r="U90" s="4">
        <v>24.4</v>
      </c>
      <c r="V90" s="5">
        <v>95164</v>
      </c>
      <c r="W90" s="5">
        <v>12510259</v>
      </c>
      <c r="X90" s="5">
        <v>750616</v>
      </c>
      <c r="Y90" s="4">
        <v>16.7</v>
      </c>
      <c r="Z90" s="5">
        <v>7015</v>
      </c>
      <c r="AB90" s="5">
        <v>46</v>
      </c>
      <c r="AC90" s="4">
        <v>10.5</v>
      </c>
      <c r="AD90" s="5">
        <v>76866</v>
      </c>
      <c r="AE90" s="5">
        <v>10104804</v>
      </c>
      <c r="AF90" s="5">
        <v>606288</v>
      </c>
      <c r="AG90" s="4">
        <v>13.5</v>
      </c>
      <c r="AH90" s="5">
        <v>13180</v>
      </c>
      <c r="AJ90" s="5">
        <v>34</v>
      </c>
      <c r="AK90" s="4">
        <v>7.8</v>
      </c>
      <c r="AL90" s="5">
        <v>132497</v>
      </c>
      <c r="AM90" s="5">
        <v>17418056</v>
      </c>
      <c r="AN90" s="5">
        <v>1045083</v>
      </c>
      <c r="AO90" s="4">
        <v>23.3</v>
      </c>
      <c r="AP90" s="5">
        <v>30738</v>
      </c>
      <c r="AR90" s="5">
        <v>4</v>
      </c>
      <c r="AS90" s="4">
        <v>0.9</v>
      </c>
      <c r="AT90" s="5">
        <v>183760</v>
      </c>
      <c r="AU90" s="5">
        <v>24157090</v>
      </c>
      <c r="AV90" s="5">
        <v>1449425</v>
      </c>
      <c r="AW90" s="4">
        <v>32.2</v>
      </c>
      <c r="AX90" s="5">
        <v>362356</v>
      </c>
      <c r="AZ90" s="162">
        <f t="shared" si="8"/>
        <v>438</v>
      </c>
      <c r="BA90" s="162">
        <f t="shared" si="9"/>
        <v>99.89999999999999</v>
      </c>
      <c r="BB90" s="162">
        <f t="shared" si="10"/>
        <v>569254</v>
      </c>
      <c r="BC90" s="162">
        <f t="shared" si="11"/>
        <v>74834131</v>
      </c>
      <c r="BD90" s="162">
        <f t="shared" si="12"/>
        <v>4490047</v>
      </c>
      <c r="BE90" s="162">
        <f t="shared" si="13"/>
        <v>99.9</v>
      </c>
      <c r="BF90" s="162">
        <f t="shared" si="14"/>
        <v>10251.248858447489</v>
      </c>
    </row>
    <row r="91" spans="1:58" ht="15" customHeight="1">
      <c r="A91" s="1">
        <v>82</v>
      </c>
      <c r="C91" s="1" t="s">
        <v>619</v>
      </c>
      <c r="D91" s="5">
        <v>157</v>
      </c>
      <c r="E91" s="4">
        <v>33.8</v>
      </c>
      <c r="F91" s="5">
        <v>37585</v>
      </c>
      <c r="G91" s="5">
        <v>3895309</v>
      </c>
      <c r="H91" s="5">
        <v>233719</v>
      </c>
      <c r="I91" s="4">
        <v>11.6</v>
      </c>
      <c r="J91" s="5">
        <v>1489</v>
      </c>
      <c r="L91" s="5">
        <v>189</v>
      </c>
      <c r="M91" s="4">
        <v>40.7</v>
      </c>
      <c r="N91" s="5">
        <v>91255</v>
      </c>
      <c r="O91" s="5">
        <v>9457668</v>
      </c>
      <c r="P91" s="5">
        <v>567460</v>
      </c>
      <c r="Q91" s="4">
        <v>28.3</v>
      </c>
      <c r="R91" s="5">
        <v>3002</v>
      </c>
      <c r="T91" s="5">
        <v>83</v>
      </c>
      <c r="U91" s="4">
        <v>17.8</v>
      </c>
      <c r="V91" s="5">
        <v>89795</v>
      </c>
      <c r="W91" s="5">
        <v>9306354</v>
      </c>
      <c r="X91" s="5">
        <v>558381</v>
      </c>
      <c r="Y91" s="4">
        <v>27.8</v>
      </c>
      <c r="Z91" s="5">
        <v>6727</v>
      </c>
      <c r="AB91" s="5">
        <v>28</v>
      </c>
      <c r="AC91" s="4">
        <v>6</v>
      </c>
      <c r="AD91" s="5">
        <v>63582</v>
      </c>
      <c r="AE91" s="5">
        <v>6589638</v>
      </c>
      <c r="AF91" s="5">
        <v>395378</v>
      </c>
      <c r="AG91" s="4">
        <v>19.7</v>
      </c>
      <c r="AH91" s="5">
        <v>14121</v>
      </c>
      <c r="AJ91" s="5">
        <v>7</v>
      </c>
      <c r="AK91" s="4">
        <v>1.5</v>
      </c>
      <c r="AL91" s="5">
        <v>32311</v>
      </c>
      <c r="AM91" s="5">
        <v>3348712</v>
      </c>
      <c r="AN91" s="5">
        <v>200923</v>
      </c>
      <c r="AO91" s="4">
        <v>10</v>
      </c>
      <c r="AP91" s="5">
        <v>28763</v>
      </c>
      <c r="AR91" s="5">
        <v>1</v>
      </c>
      <c r="AS91" s="4">
        <v>0.2</v>
      </c>
      <c r="AT91" s="5">
        <v>8063</v>
      </c>
      <c r="AU91" s="5">
        <v>835649</v>
      </c>
      <c r="AV91" s="5">
        <v>50139</v>
      </c>
      <c r="AW91" s="4">
        <v>2.5</v>
      </c>
      <c r="AX91" s="5">
        <v>50139</v>
      </c>
      <c r="AZ91" s="162">
        <f t="shared" si="8"/>
        <v>465</v>
      </c>
      <c r="BA91" s="162">
        <f t="shared" si="9"/>
        <v>100</v>
      </c>
      <c r="BB91" s="162">
        <f t="shared" si="10"/>
        <v>322591</v>
      </c>
      <c r="BC91" s="162">
        <f t="shared" si="11"/>
        <v>33433330</v>
      </c>
      <c r="BD91" s="162">
        <f t="shared" si="12"/>
        <v>2006000</v>
      </c>
      <c r="BE91" s="162">
        <f t="shared" si="13"/>
        <v>99.9</v>
      </c>
      <c r="BF91" s="162">
        <f t="shared" si="14"/>
        <v>4313.978494623656</v>
      </c>
    </row>
    <row r="92" spans="1:58" ht="15" customHeight="1">
      <c r="A92" s="1">
        <v>83</v>
      </c>
      <c r="C92" s="1" t="s">
        <v>785</v>
      </c>
      <c r="D92" s="5">
        <v>258</v>
      </c>
      <c r="E92" s="4">
        <v>40.7</v>
      </c>
      <c r="F92" s="5">
        <v>52921</v>
      </c>
      <c r="G92" s="5">
        <v>6310829</v>
      </c>
      <c r="H92" s="5">
        <v>378650</v>
      </c>
      <c r="I92" s="4">
        <v>16.7</v>
      </c>
      <c r="J92" s="5">
        <v>1468</v>
      </c>
      <c r="L92" s="5">
        <v>276</v>
      </c>
      <c r="M92" s="4">
        <v>43.6</v>
      </c>
      <c r="N92" s="5">
        <v>120759</v>
      </c>
      <c r="O92" s="5">
        <v>14400511</v>
      </c>
      <c r="P92" s="5">
        <v>864031</v>
      </c>
      <c r="Q92" s="4">
        <v>38.2</v>
      </c>
      <c r="R92" s="5">
        <v>3131</v>
      </c>
      <c r="T92" s="5">
        <v>75</v>
      </c>
      <c r="U92" s="4">
        <v>11.8</v>
      </c>
      <c r="V92" s="5">
        <v>69735</v>
      </c>
      <c r="W92" s="5">
        <v>8315899</v>
      </c>
      <c r="X92" s="5">
        <v>498954</v>
      </c>
      <c r="Y92" s="4">
        <v>22</v>
      </c>
      <c r="Z92" s="5">
        <v>6653</v>
      </c>
      <c r="AB92" s="5">
        <v>15</v>
      </c>
      <c r="AC92" s="4">
        <v>2.4</v>
      </c>
      <c r="AD92" s="5">
        <v>26577</v>
      </c>
      <c r="AE92" s="5">
        <v>3169307</v>
      </c>
      <c r="AF92" s="5">
        <v>190158</v>
      </c>
      <c r="AG92" s="4">
        <v>8.4</v>
      </c>
      <c r="AH92" s="5">
        <v>12677</v>
      </c>
      <c r="AJ92" s="5">
        <v>8</v>
      </c>
      <c r="AK92" s="4">
        <v>1.3</v>
      </c>
      <c r="AL92" s="5">
        <v>36484</v>
      </c>
      <c r="AM92" s="5">
        <v>4350717</v>
      </c>
      <c r="AN92" s="5">
        <v>261043</v>
      </c>
      <c r="AO92" s="4">
        <v>11.6</v>
      </c>
      <c r="AP92" s="5">
        <v>32630</v>
      </c>
      <c r="AR92" s="5">
        <v>1</v>
      </c>
      <c r="AS92" s="4">
        <v>0.2</v>
      </c>
      <c r="AT92" s="5">
        <v>9598</v>
      </c>
      <c r="AU92" s="5">
        <v>1144561</v>
      </c>
      <c r="AV92" s="5">
        <v>68674</v>
      </c>
      <c r="AW92" s="4">
        <v>3.9</v>
      </c>
      <c r="AX92" s="5">
        <v>68674</v>
      </c>
      <c r="AZ92" s="162">
        <f t="shared" si="8"/>
        <v>633</v>
      </c>
      <c r="BA92" s="162">
        <f t="shared" si="9"/>
        <v>100.00000000000001</v>
      </c>
      <c r="BB92" s="162">
        <f t="shared" si="10"/>
        <v>316074</v>
      </c>
      <c r="BC92" s="162">
        <f t="shared" si="11"/>
        <v>37691824</v>
      </c>
      <c r="BD92" s="162">
        <f t="shared" si="12"/>
        <v>2261510</v>
      </c>
      <c r="BE92" s="162">
        <f t="shared" si="13"/>
        <v>100.80000000000001</v>
      </c>
      <c r="BF92" s="162">
        <f t="shared" si="14"/>
        <v>3572.685624012638</v>
      </c>
    </row>
    <row r="93" spans="1:58" ht="15" customHeight="1">
      <c r="A93" s="1">
        <v>84</v>
      </c>
      <c r="C93" s="1" t="s">
        <v>465</v>
      </c>
      <c r="D93" s="5">
        <v>147</v>
      </c>
      <c r="E93" s="4">
        <v>43.4</v>
      </c>
      <c r="F93" s="5">
        <v>37249</v>
      </c>
      <c r="G93" s="5">
        <v>3500289</v>
      </c>
      <c r="H93" s="5">
        <v>210017</v>
      </c>
      <c r="I93" s="4">
        <v>14.4</v>
      </c>
      <c r="J93" s="5">
        <v>1429</v>
      </c>
      <c r="L93" s="5">
        <v>131</v>
      </c>
      <c r="M93" s="4">
        <v>38.6</v>
      </c>
      <c r="N93" s="5">
        <v>72935</v>
      </c>
      <c r="O93" s="5">
        <v>6853702</v>
      </c>
      <c r="P93" s="5">
        <v>411222</v>
      </c>
      <c r="Q93" s="4">
        <v>28.2</v>
      </c>
      <c r="R93" s="5">
        <v>3139</v>
      </c>
      <c r="T93" s="5">
        <v>40</v>
      </c>
      <c r="U93" s="4">
        <v>11.8</v>
      </c>
      <c r="V93" s="5">
        <v>49024</v>
      </c>
      <c r="W93" s="5">
        <v>4606785</v>
      </c>
      <c r="X93" s="5">
        <v>276407</v>
      </c>
      <c r="Y93" s="4">
        <v>19</v>
      </c>
      <c r="Z93" s="5">
        <v>6910</v>
      </c>
      <c r="AB93" s="5">
        <v>9</v>
      </c>
      <c r="AC93" s="4">
        <v>2.7</v>
      </c>
      <c r="AD93" s="5">
        <v>21377</v>
      </c>
      <c r="AE93" s="5">
        <v>2008797</v>
      </c>
      <c r="AF93" s="5">
        <v>120528</v>
      </c>
      <c r="AG93" s="4">
        <v>8.3</v>
      </c>
      <c r="AH93" s="5">
        <v>13392</v>
      </c>
      <c r="AJ93" s="5">
        <v>9</v>
      </c>
      <c r="AK93" s="4">
        <v>2.7</v>
      </c>
      <c r="AL93" s="5">
        <v>42226</v>
      </c>
      <c r="AM93" s="5">
        <v>3967977</v>
      </c>
      <c r="AN93" s="5">
        <v>238079</v>
      </c>
      <c r="AO93" s="4">
        <v>16.3</v>
      </c>
      <c r="AP93" s="5">
        <v>26453</v>
      </c>
      <c r="AR93" s="5">
        <v>3</v>
      </c>
      <c r="AS93" s="4">
        <v>0.9</v>
      </c>
      <c r="AT93" s="5">
        <v>35393</v>
      </c>
      <c r="AU93" s="5">
        <v>3325880</v>
      </c>
      <c r="AV93" s="5">
        <v>199553</v>
      </c>
      <c r="AW93" s="4">
        <v>13.7</v>
      </c>
      <c r="AX93" s="5">
        <v>66518</v>
      </c>
      <c r="AZ93" s="162">
        <f t="shared" si="8"/>
        <v>339</v>
      </c>
      <c r="BA93" s="162">
        <f t="shared" si="9"/>
        <v>100.10000000000001</v>
      </c>
      <c r="BB93" s="162">
        <f t="shared" si="10"/>
        <v>258204</v>
      </c>
      <c r="BC93" s="162">
        <f t="shared" si="11"/>
        <v>24263430</v>
      </c>
      <c r="BD93" s="162">
        <f t="shared" si="12"/>
        <v>1455806</v>
      </c>
      <c r="BE93" s="162">
        <f t="shared" si="13"/>
        <v>99.9</v>
      </c>
      <c r="BF93" s="162">
        <f t="shared" si="14"/>
        <v>4294.412979351033</v>
      </c>
    </row>
    <row r="94" spans="1:58" ht="15" customHeight="1">
      <c r="A94" s="1">
        <v>85</v>
      </c>
      <c r="C94" s="1" t="s">
        <v>267</v>
      </c>
      <c r="D94" s="5">
        <v>111</v>
      </c>
      <c r="E94" s="4">
        <v>37.5</v>
      </c>
      <c r="F94" s="5">
        <v>21852</v>
      </c>
      <c r="G94" s="5">
        <v>2648462</v>
      </c>
      <c r="H94" s="5">
        <v>158908</v>
      </c>
      <c r="I94" s="4">
        <v>10.8</v>
      </c>
      <c r="J94" s="5">
        <v>1432</v>
      </c>
      <c r="L94" s="5">
        <v>113</v>
      </c>
      <c r="M94" s="4">
        <v>38.2</v>
      </c>
      <c r="N94" s="5">
        <v>48205</v>
      </c>
      <c r="O94" s="5">
        <v>5842446</v>
      </c>
      <c r="P94" s="5">
        <v>350547</v>
      </c>
      <c r="Q94" s="4">
        <v>23.8</v>
      </c>
      <c r="R94" s="5">
        <v>3102</v>
      </c>
      <c r="T94" s="5">
        <v>38</v>
      </c>
      <c r="U94" s="4">
        <v>12.8</v>
      </c>
      <c r="V94" s="5">
        <v>38212</v>
      </c>
      <c r="W94" s="5">
        <v>4631294</v>
      </c>
      <c r="X94" s="5">
        <v>277878</v>
      </c>
      <c r="Y94" s="4">
        <v>18.9</v>
      </c>
      <c r="Z94" s="5">
        <v>7313</v>
      </c>
      <c r="AB94" s="5">
        <v>26</v>
      </c>
      <c r="AC94" s="4">
        <v>8.8</v>
      </c>
      <c r="AD94" s="5">
        <v>50156</v>
      </c>
      <c r="AE94" s="5">
        <v>6078907</v>
      </c>
      <c r="AF94" s="5">
        <v>364734</v>
      </c>
      <c r="AG94" s="4">
        <v>24.8</v>
      </c>
      <c r="AH94" s="5">
        <v>14029</v>
      </c>
      <c r="AJ94" s="5">
        <v>6</v>
      </c>
      <c r="AK94" s="4">
        <v>2</v>
      </c>
      <c r="AL94" s="5">
        <v>26154</v>
      </c>
      <c r="AM94" s="5">
        <v>3169865</v>
      </c>
      <c r="AN94" s="5">
        <v>190192</v>
      </c>
      <c r="AO94" s="4">
        <v>12.9</v>
      </c>
      <c r="AP94" s="5">
        <v>31699</v>
      </c>
      <c r="AR94" s="5">
        <v>2</v>
      </c>
      <c r="AS94" s="4">
        <v>0.7</v>
      </c>
      <c r="AT94" s="5">
        <v>17527</v>
      </c>
      <c r="AU94" s="5">
        <v>2124272</v>
      </c>
      <c r="AV94" s="5">
        <v>127456</v>
      </c>
      <c r="AW94" s="4">
        <v>8.7</v>
      </c>
      <c r="AX94" s="5">
        <v>63728</v>
      </c>
      <c r="AZ94" s="162">
        <f t="shared" si="8"/>
        <v>296</v>
      </c>
      <c r="BA94" s="162">
        <f t="shared" si="9"/>
        <v>100</v>
      </c>
      <c r="BB94" s="162">
        <f t="shared" si="10"/>
        <v>202106</v>
      </c>
      <c r="BC94" s="162">
        <f t="shared" si="11"/>
        <v>24495246</v>
      </c>
      <c r="BD94" s="162">
        <f t="shared" si="12"/>
        <v>1469715</v>
      </c>
      <c r="BE94" s="162">
        <f t="shared" si="13"/>
        <v>99.9</v>
      </c>
      <c r="BF94" s="162">
        <f t="shared" si="14"/>
        <v>4965.253378378378</v>
      </c>
    </row>
    <row r="95" spans="1:58" ht="15" customHeight="1">
      <c r="A95" s="1">
        <v>86</v>
      </c>
      <c r="C95" s="9" t="s">
        <v>472</v>
      </c>
      <c r="D95" s="10">
        <v>122</v>
      </c>
      <c r="E95" s="12">
        <v>37.1</v>
      </c>
      <c r="F95" s="10">
        <v>35887</v>
      </c>
      <c r="G95" s="10">
        <v>2904335</v>
      </c>
      <c r="H95" s="10">
        <v>174260</v>
      </c>
      <c r="I95" s="12">
        <v>9.8</v>
      </c>
      <c r="J95" s="10">
        <v>1428</v>
      </c>
      <c r="L95" s="10">
        <v>115</v>
      </c>
      <c r="M95" s="12">
        <v>35</v>
      </c>
      <c r="N95" s="10">
        <v>75109</v>
      </c>
      <c r="O95" s="10">
        <v>6078571</v>
      </c>
      <c r="P95" s="10">
        <v>364714</v>
      </c>
      <c r="Q95" s="12">
        <v>20.5</v>
      </c>
      <c r="R95" s="10">
        <v>3171</v>
      </c>
      <c r="T95" s="10">
        <v>61</v>
      </c>
      <c r="U95" s="12">
        <v>18.5</v>
      </c>
      <c r="V95" s="10">
        <v>86534</v>
      </c>
      <c r="W95" s="10">
        <v>7003197</v>
      </c>
      <c r="X95" s="10">
        <v>420192</v>
      </c>
      <c r="Y95" s="12">
        <v>23.7</v>
      </c>
      <c r="Z95" s="10">
        <v>6888</v>
      </c>
      <c r="AB95" s="10">
        <v>20</v>
      </c>
      <c r="AC95" s="12">
        <v>6.1</v>
      </c>
      <c r="AD95" s="10">
        <v>60112</v>
      </c>
      <c r="AE95" s="10">
        <v>4864864</v>
      </c>
      <c r="AF95" s="10">
        <v>291892</v>
      </c>
      <c r="AG95" s="12">
        <v>16.4</v>
      </c>
      <c r="AH95" s="10">
        <v>14594</v>
      </c>
      <c r="AJ95" s="10">
        <v>7</v>
      </c>
      <c r="AK95" s="12">
        <v>2.1</v>
      </c>
      <c r="AL95" s="10">
        <v>49925</v>
      </c>
      <c r="AM95" s="10">
        <v>4040430</v>
      </c>
      <c r="AN95" s="10">
        <v>242426</v>
      </c>
      <c r="AO95" s="12">
        <v>13.6</v>
      </c>
      <c r="AP95" s="10">
        <v>34634</v>
      </c>
      <c r="AR95" s="10">
        <v>4</v>
      </c>
      <c r="AS95" s="12">
        <v>1.2</v>
      </c>
      <c r="AT95" s="10">
        <v>58271</v>
      </c>
      <c r="AU95" s="10">
        <v>4715872</v>
      </c>
      <c r="AV95" s="10">
        <v>282952</v>
      </c>
      <c r="AW95" s="12">
        <v>15.9</v>
      </c>
      <c r="AX95" s="10">
        <v>70738</v>
      </c>
      <c r="AZ95" s="162">
        <f t="shared" si="8"/>
        <v>329</v>
      </c>
      <c r="BA95" s="162">
        <f t="shared" si="9"/>
        <v>99.99999999999999</v>
      </c>
      <c r="BB95" s="162">
        <f t="shared" si="10"/>
        <v>365838</v>
      </c>
      <c r="BC95" s="162">
        <f t="shared" si="11"/>
        <v>29607269</v>
      </c>
      <c r="BD95" s="162">
        <f t="shared" si="12"/>
        <v>1776436</v>
      </c>
      <c r="BE95" s="162">
        <f t="shared" si="13"/>
        <v>99.9</v>
      </c>
      <c r="BF95" s="162">
        <f t="shared" si="14"/>
        <v>5399.501519756839</v>
      </c>
    </row>
    <row r="96" spans="1:58" ht="15" customHeight="1">
      <c r="A96" s="1">
        <v>87</v>
      </c>
      <c r="C96" s="14" t="s">
        <v>430</v>
      </c>
      <c r="D96" s="17">
        <v>1746</v>
      </c>
      <c r="E96" s="16">
        <v>35.2</v>
      </c>
      <c r="F96" s="17">
        <v>365090</v>
      </c>
      <c r="G96" s="17">
        <v>42431945</v>
      </c>
      <c r="H96" s="17">
        <v>2545917</v>
      </c>
      <c r="I96" s="16">
        <v>10.5</v>
      </c>
      <c r="J96" s="17">
        <v>1458</v>
      </c>
      <c r="K96" s="20"/>
      <c r="L96" s="17">
        <v>2025</v>
      </c>
      <c r="M96" s="16">
        <v>41</v>
      </c>
      <c r="N96" s="17">
        <v>895697</v>
      </c>
      <c r="O96" s="17">
        <v>105989295</v>
      </c>
      <c r="P96" s="17">
        <v>6359357</v>
      </c>
      <c r="Q96" s="16">
        <v>25.2</v>
      </c>
      <c r="R96" s="17">
        <v>3140</v>
      </c>
      <c r="S96" s="20"/>
      <c r="T96" s="17">
        <v>757</v>
      </c>
      <c r="U96" s="16">
        <v>15.3</v>
      </c>
      <c r="V96" s="17">
        <v>742785</v>
      </c>
      <c r="W96" s="17">
        <v>86766654</v>
      </c>
      <c r="X96" s="17">
        <v>5206001</v>
      </c>
      <c r="Y96" s="16">
        <v>21.5</v>
      </c>
      <c r="Z96" s="17">
        <v>6877</v>
      </c>
      <c r="AA96" s="20"/>
      <c r="AB96" s="17">
        <v>275</v>
      </c>
      <c r="AC96" s="16">
        <v>5.6</v>
      </c>
      <c r="AD96" s="17">
        <v>529352</v>
      </c>
      <c r="AE96" s="17">
        <v>62585668</v>
      </c>
      <c r="AF96" s="17">
        <v>3755139</v>
      </c>
      <c r="AG96" s="16">
        <v>15.5</v>
      </c>
      <c r="AH96" s="17">
        <v>13655</v>
      </c>
      <c r="AI96" s="20"/>
      <c r="AJ96" s="17">
        <v>124</v>
      </c>
      <c r="AK96" s="16">
        <v>2.5</v>
      </c>
      <c r="AL96" s="17">
        <v>503877</v>
      </c>
      <c r="AM96" s="17">
        <v>61236136</v>
      </c>
      <c r="AN96" s="17">
        <v>3674169</v>
      </c>
      <c r="AO96" s="16">
        <v>15.1</v>
      </c>
      <c r="AP96" s="17">
        <v>29630</v>
      </c>
      <c r="AQ96" s="20"/>
      <c r="AR96" s="17">
        <v>22</v>
      </c>
      <c r="AS96" s="16">
        <v>0.4</v>
      </c>
      <c r="AT96" s="17">
        <v>380037</v>
      </c>
      <c r="AU96" s="17">
        <v>45347841</v>
      </c>
      <c r="AV96" s="17">
        <v>2720870</v>
      </c>
      <c r="AW96" s="16">
        <v>11.2</v>
      </c>
      <c r="AX96" s="17">
        <v>123676</v>
      </c>
      <c r="AZ96" s="162">
        <f t="shared" si="8"/>
        <v>4949</v>
      </c>
      <c r="BA96" s="162">
        <f t="shared" si="9"/>
        <v>100</v>
      </c>
      <c r="BB96" s="162">
        <f t="shared" si="10"/>
        <v>3416838</v>
      </c>
      <c r="BC96" s="162">
        <f t="shared" si="11"/>
        <v>404357539</v>
      </c>
      <c r="BD96" s="162">
        <f t="shared" si="12"/>
        <v>24261453</v>
      </c>
      <c r="BE96" s="162">
        <f t="shared" si="13"/>
        <v>99</v>
      </c>
      <c r="BF96" s="162">
        <f t="shared" si="14"/>
        <v>4902.293998787633</v>
      </c>
    </row>
    <row r="97" spans="1:58" ht="15" customHeight="1">
      <c r="A97" s="1">
        <v>88</v>
      </c>
      <c r="C97" s="7" t="s">
        <v>454</v>
      </c>
      <c r="D97" s="5">
        <v>23495</v>
      </c>
      <c r="E97" s="4">
        <v>40.2</v>
      </c>
      <c r="F97" s="5">
        <v>6741324</v>
      </c>
      <c r="G97" s="5">
        <v>544422655</v>
      </c>
      <c r="H97" s="5">
        <v>32665360</v>
      </c>
      <c r="I97" s="4">
        <v>9.5</v>
      </c>
      <c r="J97" s="5">
        <v>1390</v>
      </c>
      <c r="K97" s="20"/>
      <c r="L97" s="5">
        <v>20016</v>
      </c>
      <c r="M97" s="4">
        <v>34.3</v>
      </c>
      <c r="N97" s="5">
        <v>12090837</v>
      </c>
      <c r="O97" s="5">
        <v>1040609730</v>
      </c>
      <c r="P97" s="5">
        <v>62436583</v>
      </c>
      <c r="Q97" s="4">
        <v>18.1</v>
      </c>
      <c r="R97" s="5">
        <v>3119</v>
      </c>
      <c r="S97" s="20"/>
      <c r="T97" s="5">
        <v>8220</v>
      </c>
      <c r="U97" s="4">
        <v>14.1</v>
      </c>
      <c r="V97" s="5">
        <v>10741666</v>
      </c>
      <c r="W97" s="5">
        <v>952739465</v>
      </c>
      <c r="X97" s="5">
        <v>57164371</v>
      </c>
      <c r="Y97" s="4">
        <v>16.6</v>
      </c>
      <c r="Z97" s="5">
        <v>6954</v>
      </c>
      <c r="AA97" s="20"/>
      <c r="AB97" s="5">
        <v>4037</v>
      </c>
      <c r="AC97" s="4">
        <v>6.9</v>
      </c>
      <c r="AD97" s="5">
        <v>10708456</v>
      </c>
      <c r="AE97" s="5">
        <v>924457216</v>
      </c>
      <c r="AF97" s="5">
        <v>55467431</v>
      </c>
      <c r="AG97" s="4">
        <v>16</v>
      </c>
      <c r="AH97" s="5">
        <v>13740</v>
      </c>
      <c r="AI97" s="20"/>
      <c r="AJ97" s="5">
        <v>2006</v>
      </c>
      <c r="AK97" s="4">
        <v>3.4</v>
      </c>
      <c r="AL97" s="5">
        <v>11502471</v>
      </c>
      <c r="AM97" s="5">
        <v>989956514</v>
      </c>
      <c r="AN97" s="5">
        <v>59397388</v>
      </c>
      <c r="AO97" s="4">
        <v>17.2</v>
      </c>
      <c r="AP97" s="5">
        <v>29610</v>
      </c>
      <c r="AQ97" s="20"/>
      <c r="AR97" s="5">
        <v>676</v>
      </c>
      <c r="AS97" s="4">
        <v>1.2</v>
      </c>
      <c r="AT97" s="5">
        <v>20878616</v>
      </c>
      <c r="AU97" s="5">
        <v>1304132140</v>
      </c>
      <c r="AV97" s="5">
        <v>78247930</v>
      </c>
      <c r="AW97" s="4">
        <v>22.6</v>
      </c>
      <c r="AX97" s="5">
        <v>115751</v>
      </c>
      <c r="AZ97" s="162">
        <f t="shared" si="8"/>
        <v>58450</v>
      </c>
      <c r="BA97" s="162">
        <f t="shared" si="9"/>
        <v>100.10000000000001</v>
      </c>
      <c r="BB97" s="162">
        <f t="shared" si="10"/>
        <v>72663370</v>
      </c>
      <c r="BC97" s="162">
        <f t="shared" si="11"/>
        <v>5756317720</v>
      </c>
      <c r="BD97" s="162">
        <f t="shared" si="12"/>
        <v>345379063</v>
      </c>
      <c r="BE97" s="162">
        <f t="shared" si="13"/>
        <v>100</v>
      </c>
      <c r="BF97" s="162">
        <f t="shared" si="14"/>
        <v>5908.966005132592</v>
      </c>
    </row>
    <row r="98" spans="1:58" ht="15" customHeight="1">
      <c r="A98" s="1">
        <v>89</v>
      </c>
      <c r="C98" s="2" t="s">
        <v>335</v>
      </c>
      <c r="D98" s="5"/>
      <c r="E98" s="4"/>
      <c r="F98" s="5"/>
      <c r="G98" s="5"/>
      <c r="H98" s="5"/>
      <c r="J98" s="5"/>
      <c r="K98" s="26"/>
      <c r="L98" s="5"/>
      <c r="M98" s="4"/>
      <c r="N98" s="5"/>
      <c r="O98" s="5"/>
      <c r="P98" s="5"/>
      <c r="Q98" s="4"/>
      <c r="R98" s="5"/>
      <c r="S98" s="26"/>
      <c r="T98" s="5"/>
      <c r="U98" s="4"/>
      <c r="V98" s="5"/>
      <c r="W98" s="5"/>
      <c r="X98" s="5"/>
      <c r="Y98" s="4"/>
      <c r="Z98" s="5"/>
      <c r="AA98" s="26"/>
      <c r="AB98" s="5"/>
      <c r="AC98" s="4"/>
      <c r="AD98" s="5"/>
      <c r="AE98" s="5"/>
      <c r="AF98" s="5"/>
      <c r="AG98" s="4"/>
      <c r="AH98" s="5"/>
      <c r="AI98" s="26"/>
      <c r="AJ98" s="5"/>
      <c r="AK98" s="4"/>
      <c r="AL98" s="5"/>
      <c r="AM98" s="5"/>
      <c r="AN98" s="5"/>
      <c r="AO98" s="4"/>
      <c r="AP98" s="5"/>
      <c r="AQ98" s="26"/>
      <c r="AR98" s="5"/>
      <c r="AS98" s="4"/>
      <c r="AT98" s="5"/>
      <c r="AU98" s="5"/>
      <c r="AV98" s="5"/>
      <c r="AW98" s="4"/>
      <c r="AX98" s="5"/>
      <c r="AZ98" s="162">
        <f t="shared" si="8"/>
        <v>0</v>
      </c>
      <c r="BA98" s="162">
        <f t="shared" si="9"/>
        <v>0</v>
      </c>
      <c r="BB98" s="162">
        <f t="shared" si="10"/>
        <v>0</v>
      </c>
      <c r="BC98" s="162">
        <f t="shared" si="11"/>
        <v>0</v>
      </c>
      <c r="BD98" s="162">
        <f t="shared" si="12"/>
        <v>0</v>
      </c>
      <c r="BE98" s="162">
        <f t="shared" si="13"/>
        <v>0</v>
      </c>
      <c r="BF98" s="162"/>
    </row>
    <row r="99" spans="1:58" ht="15" customHeight="1">
      <c r="A99" s="1">
        <v>90</v>
      </c>
      <c r="C99" s="1" t="s">
        <v>423</v>
      </c>
      <c r="D99" s="5">
        <v>27</v>
      </c>
      <c r="E99" s="4">
        <v>46.5</v>
      </c>
      <c r="F99" s="5">
        <v>30420</v>
      </c>
      <c r="G99" s="5">
        <v>638820</v>
      </c>
      <c r="H99" s="5">
        <v>38329</v>
      </c>
      <c r="I99" s="4">
        <v>16.9</v>
      </c>
      <c r="J99" s="5">
        <v>1420</v>
      </c>
      <c r="L99" s="5">
        <v>27</v>
      </c>
      <c r="M99" s="4">
        <v>46.5</v>
      </c>
      <c r="N99" s="5">
        <v>59651</v>
      </c>
      <c r="O99" s="5">
        <v>1252671</v>
      </c>
      <c r="P99" s="5">
        <v>75160</v>
      </c>
      <c r="Q99" s="4">
        <v>33.2</v>
      </c>
      <c r="R99" s="5">
        <v>2784</v>
      </c>
      <c r="T99" s="5">
        <v>1</v>
      </c>
      <c r="U99" s="4">
        <v>1.7</v>
      </c>
      <c r="V99" s="5">
        <v>4148</v>
      </c>
      <c r="W99" s="5">
        <v>87108</v>
      </c>
      <c r="X99" s="5">
        <v>5226</v>
      </c>
      <c r="Y99" s="4">
        <v>2.3</v>
      </c>
      <c r="Z99" s="5">
        <v>5226</v>
      </c>
      <c r="AB99" s="5">
        <v>41</v>
      </c>
      <c r="AC99" s="4">
        <v>20.3</v>
      </c>
      <c r="AD99" s="5">
        <v>6108</v>
      </c>
      <c r="AE99" s="5">
        <v>10180000</v>
      </c>
      <c r="AF99" s="5">
        <v>610800</v>
      </c>
      <c r="AG99" s="4">
        <v>15.8</v>
      </c>
      <c r="AH99" s="5">
        <v>14898</v>
      </c>
      <c r="AJ99" s="5">
        <v>2</v>
      </c>
      <c r="AK99" s="4">
        <v>3.5</v>
      </c>
      <c r="AL99" s="5">
        <v>38724</v>
      </c>
      <c r="AM99" s="5">
        <v>813204</v>
      </c>
      <c r="AN99" s="5">
        <v>48792</v>
      </c>
      <c r="AO99" s="4">
        <v>21.5</v>
      </c>
      <c r="AP99" s="5">
        <v>24396</v>
      </c>
      <c r="AR99" s="5">
        <v>1</v>
      </c>
      <c r="AS99" s="4">
        <v>1.7</v>
      </c>
      <c r="AT99" s="5">
        <v>47080</v>
      </c>
      <c r="AU99" s="5">
        <v>988680</v>
      </c>
      <c r="AV99" s="5">
        <v>59321</v>
      </c>
      <c r="AW99" s="4">
        <v>26.1</v>
      </c>
      <c r="AX99" s="5">
        <v>59321</v>
      </c>
      <c r="AZ99" s="162">
        <f t="shared" si="8"/>
        <v>99</v>
      </c>
      <c r="BA99" s="162">
        <f t="shared" si="9"/>
        <v>120.2</v>
      </c>
      <c r="BB99" s="162">
        <f t="shared" si="10"/>
        <v>186131</v>
      </c>
      <c r="BC99" s="162">
        <f t="shared" si="11"/>
        <v>13960483</v>
      </c>
      <c r="BD99" s="162">
        <f t="shared" si="12"/>
        <v>837628</v>
      </c>
      <c r="BE99" s="162">
        <f t="shared" si="13"/>
        <v>115.80000000000001</v>
      </c>
      <c r="BF99" s="162">
        <f t="shared" si="14"/>
        <v>8460.888888888889</v>
      </c>
    </row>
    <row r="100" spans="1:58" ht="15" customHeight="1">
      <c r="A100" s="1">
        <v>91</v>
      </c>
      <c r="C100" s="1" t="s">
        <v>303</v>
      </c>
      <c r="D100" s="5">
        <v>23</v>
      </c>
      <c r="E100" s="4">
        <v>41.4</v>
      </c>
      <c r="F100" s="18">
        <v>3.92</v>
      </c>
      <c r="G100" s="5">
        <v>655000</v>
      </c>
      <c r="H100" s="5">
        <v>39300</v>
      </c>
      <c r="I100" s="4">
        <v>1</v>
      </c>
      <c r="J100" s="5">
        <v>1709</v>
      </c>
      <c r="L100" s="5">
        <v>42</v>
      </c>
      <c r="M100" s="4">
        <v>20.8</v>
      </c>
      <c r="N100" s="18">
        <v>15.25</v>
      </c>
      <c r="O100" s="5">
        <v>2548333</v>
      </c>
      <c r="P100" s="5">
        <v>152900</v>
      </c>
      <c r="Q100" s="4">
        <v>4</v>
      </c>
      <c r="R100" s="5">
        <v>3640</v>
      </c>
      <c r="T100" s="5">
        <v>45</v>
      </c>
      <c r="U100" s="4">
        <v>22.3</v>
      </c>
      <c r="V100" s="18">
        <v>38.02</v>
      </c>
      <c r="W100" s="5">
        <v>6336667</v>
      </c>
      <c r="X100" s="5">
        <v>380200</v>
      </c>
      <c r="Y100" s="4">
        <v>9.8</v>
      </c>
      <c r="Z100" s="5">
        <v>8449</v>
      </c>
      <c r="AB100" s="5">
        <v>0</v>
      </c>
      <c r="AC100" s="4">
        <v>0</v>
      </c>
      <c r="AD100" s="18">
        <v>0</v>
      </c>
      <c r="AE100" s="5">
        <v>0</v>
      </c>
      <c r="AF100" s="5">
        <v>0</v>
      </c>
      <c r="AG100" s="4">
        <v>0</v>
      </c>
      <c r="AH100" s="5">
        <v>0</v>
      </c>
      <c r="AJ100" s="5">
        <v>37</v>
      </c>
      <c r="AK100" s="4">
        <v>18.3</v>
      </c>
      <c r="AL100" s="18">
        <v>120</v>
      </c>
      <c r="AM100" s="5">
        <v>19995000</v>
      </c>
      <c r="AN100" s="5">
        <v>1199700</v>
      </c>
      <c r="AO100" s="4">
        <v>31</v>
      </c>
      <c r="AP100" s="5">
        <v>32424</v>
      </c>
      <c r="AR100" s="5">
        <v>14</v>
      </c>
      <c r="AS100" s="4">
        <v>6.9</v>
      </c>
      <c r="AT100" s="18">
        <v>148.23</v>
      </c>
      <c r="AU100" s="5">
        <v>24705000</v>
      </c>
      <c r="AV100" s="5">
        <v>1482300</v>
      </c>
      <c r="AW100" s="4">
        <v>38.4</v>
      </c>
      <c r="AX100" s="5">
        <v>105879</v>
      </c>
      <c r="AZ100" s="162">
        <f t="shared" si="8"/>
        <v>161</v>
      </c>
      <c r="BA100" s="162">
        <f t="shared" si="9"/>
        <v>109.7</v>
      </c>
      <c r="BB100" s="162">
        <f t="shared" si="10"/>
        <v>325.41999999999996</v>
      </c>
      <c r="BC100" s="162">
        <f t="shared" si="11"/>
        <v>54240000</v>
      </c>
      <c r="BD100" s="162">
        <f t="shared" si="12"/>
        <v>3254400</v>
      </c>
      <c r="BE100" s="162">
        <f t="shared" si="13"/>
        <v>84.19999999999999</v>
      </c>
      <c r="BF100" s="162">
        <f t="shared" si="14"/>
        <v>20213.66459627329</v>
      </c>
    </row>
    <row r="101" spans="1:58" ht="15" customHeight="1">
      <c r="A101" s="1">
        <v>92</v>
      </c>
      <c r="C101" s="160" t="s">
        <v>333</v>
      </c>
      <c r="D101" s="5">
        <v>42</v>
      </c>
      <c r="E101" s="4">
        <v>48.3</v>
      </c>
      <c r="F101" s="5">
        <v>48301</v>
      </c>
      <c r="G101" s="5">
        <v>1014321</v>
      </c>
      <c r="H101" s="5">
        <v>60859</v>
      </c>
      <c r="I101" s="4">
        <v>22.7</v>
      </c>
      <c r="J101" s="5">
        <v>1449</v>
      </c>
      <c r="L101" s="5">
        <v>35</v>
      </c>
      <c r="M101" s="4">
        <v>40.2</v>
      </c>
      <c r="N101" s="5">
        <v>84281</v>
      </c>
      <c r="O101" s="5">
        <v>1769001</v>
      </c>
      <c r="P101" s="5">
        <v>106194</v>
      </c>
      <c r="Q101" s="4">
        <v>39.6</v>
      </c>
      <c r="R101" s="5">
        <v>3034</v>
      </c>
      <c r="T101" s="5">
        <v>7</v>
      </c>
      <c r="U101" s="4">
        <v>8</v>
      </c>
      <c r="V101" s="5">
        <v>41799</v>
      </c>
      <c r="W101" s="5">
        <v>877779</v>
      </c>
      <c r="X101" s="5">
        <v>52667</v>
      </c>
      <c r="Y101" s="4">
        <v>19.6</v>
      </c>
      <c r="Z101" s="5">
        <v>7524</v>
      </c>
      <c r="AB101" s="5">
        <v>3</v>
      </c>
      <c r="AC101" s="4">
        <v>3.5</v>
      </c>
      <c r="AD101" s="5">
        <v>38440</v>
      </c>
      <c r="AE101" s="5">
        <v>807240</v>
      </c>
      <c r="AF101" s="5">
        <v>48434</v>
      </c>
      <c r="AG101" s="4">
        <v>18.1</v>
      </c>
      <c r="AH101" s="5">
        <v>16145</v>
      </c>
      <c r="AJ101" s="5">
        <v>0</v>
      </c>
      <c r="AK101" s="4">
        <v>0</v>
      </c>
      <c r="AL101" s="5">
        <v>0</v>
      </c>
      <c r="AM101" s="5">
        <v>0</v>
      </c>
      <c r="AN101" s="5">
        <v>0</v>
      </c>
      <c r="AO101" s="4">
        <v>0</v>
      </c>
      <c r="AP101" s="5">
        <v>0</v>
      </c>
      <c r="AR101" s="5">
        <v>0</v>
      </c>
      <c r="AS101" s="4">
        <v>0</v>
      </c>
      <c r="AT101" s="5">
        <v>0</v>
      </c>
      <c r="AU101" s="5">
        <v>0</v>
      </c>
      <c r="AV101" s="5">
        <v>0</v>
      </c>
      <c r="AW101" s="4">
        <v>0</v>
      </c>
      <c r="AX101" s="5">
        <v>0</v>
      </c>
      <c r="AZ101" s="162">
        <f t="shared" si="8"/>
        <v>87</v>
      </c>
      <c r="BA101" s="162">
        <f t="shared" si="9"/>
        <v>100</v>
      </c>
      <c r="BB101" s="162">
        <f t="shared" si="10"/>
        <v>212821</v>
      </c>
      <c r="BC101" s="162">
        <f t="shared" si="11"/>
        <v>4468341</v>
      </c>
      <c r="BD101" s="162">
        <f t="shared" si="12"/>
        <v>268154</v>
      </c>
      <c r="BE101" s="162">
        <f t="shared" si="13"/>
        <v>100</v>
      </c>
      <c r="BF101" s="162">
        <f t="shared" si="14"/>
        <v>3082.229885057471</v>
      </c>
    </row>
    <row r="102" spans="1:58" ht="15" customHeight="1">
      <c r="A102" s="1">
        <v>93</v>
      </c>
      <c r="C102" s="1" t="s">
        <v>334</v>
      </c>
      <c r="D102" s="5">
        <v>117</v>
      </c>
      <c r="E102" s="4">
        <v>38.1</v>
      </c>
      <c r="F102" s="5">
        <v>48075</v>
      </c>
      <c r="G102" s="5">
        <v>2788350</v>
      </c>
      <c r="H102" s="5">
        <v>167301</v>
      </c>
      <c r="I102" s="4">
        <v>9.1</v>
      </c>
      <c r="J102" s="5">
        <v>1430</v>
      </c>
      <c r="L102" s="5">
        <v>102</v>
      </c>
      <c r="M102" s="4">
        <v>33.3</v>
      </c>
      <c r="N102" s="5">
        <v>87421</v>
      </c>
      <c r="O102" s="5">
        <v>5070418</v>
      </c>
      <c r="P102" s="5">
        <v>304225</v>
      </c>
      <c r="Q102" s="4">
        <v>16.5</v>
      </c>
      <c r="R102" s="5">
        <v>2983</v>
      </c>
      <c r="T102" s="5">
        <v>44</v>
      </c>
      <c r="U102" s="4">
        <v>14.3</v>
      </c>
      <c r="V102" s="5">
        <v>87608</v>
      </c>
      <c r="W102" s="5">
        <v>5081264</v>
      </c>
      <c r="X102" s="5">
        <v>304876</v>
      </c>
      <c r="Y102" s="4">
        <v>16.6</v>
      </c>
      <c r="Z102" s="5">
        <v>6929</v>
      </c>
      <c r="AB102" s="5">
        <v>31</v>
      </c>
      <c r="AC102" s="4">
        <v>10.1</v>
      </c>
      <c r="AD102" s="5">
        <v>123876</v>
      </c>
      <c r="AE102" s="5">
        <v>7184808</v>
      </c>
      <c r="AF102" s="5">
        <v>431088</v>
      </c>
      <c r="AG102" s="4">
        <v>23.4</v>
      </c>
      <c r="AH102" s="5">
        <v>13906</v>
      </c>
      <c r="AJ102" s="5">
        <v>7</v>
      </c>
      <c r="AK102" s="4">
        <v>2.3</v>
      </c>
      <c r="AL102" s="5">
        <v>63683</v>
      </c>
      <c r="AM102" s="5">
        <v>3693614</v>
      </c>
      <c r="AN102" s="5">
        <v>221617</v>
      </c>
      <c r="AO102" s="4">
        <v>12</v>
      </c>
      <c r="AP102" s="5">
        <v>31660</v>
      </c>
      <c r="AR102" s="5">
        <v>6</v>
      </c>
      <c r="AS102" s="4">
        <v>2</v>
      </c>
      <c r="AT102" s="5">
        <v>117841</v>
      </c>
      <c r="AU102" s="5">
        <v>6834778</v>
      </c>
      <c r="AV102" s="5">
        <v>410087</v>
      </c>
      <c r="AW102" s="4">
        <v>22.3</v>
      </c>
      <c r="AX102" s="5">
        <v>68348</v>
      </c>
      <c r="AZ102" s="162">
        <f t="shared" si="8"/>
        <v>307</v>
      </c>
      <c r="BA102" s="162">
        <f t="shared" si="9"/>
        <v>100.1</v>
      </c>
      <c r="BB102" s="162">
        <f t="shared" si="10"/>
        <v>528504</v>
      </c>
      <c r="BC102" s="162">
        <f t="shared" si="11"/>
        <v>30653232</v>
      </c>
      <c r="BD102" s="162">
        <f t="shared" si="12"/>
        <v>1839194</v>
      </c>
      <c r="BE102" s="162">
        <f t="shared" si="13"/>
        <v>99.89999999999999</v>
      </c>
      <c r="BF102" s="162">
        <f t="shared" si="14"/>
        <v>5990.85993485342</v>
      </c>
    </row>
    <row r="103" spans="1:58" ht="15" customHeight="1">
      <c r="A103" s="1">
        <v>94</v>
      </c>
      <c r="C103" s="1" t="s">
        <v>345</v>
      </c>
      <c r="D103" s="5">
        <v>194</v>
      </c>
      <c r="E103" s="4">
        <v>53.3</v>
      </c>
      <c r="F103" s="5">
        <v>39267</v>
      </c>
      <c r="G103" s="5">
        <v>4476438</v>
      </c>
      <c r="H103" s="5">
        <v>268586</v>
      </c>
      <c r="I103" s="4">
        <v>8.8</v>
      </c>
      <c r="J103" s="5">
        <v>1384</v>
      </c>
      <c r="L103" s="5">
        <v>94</v>
      </c>
      <c r="M103" s="4">
        <v>25.8</v>
      </c>
      <c r="N103" s="5">
        <v>39455</v>
      </c>
      <c r="O103" s="5">
        <v>4497870</v>
      </c>
      <c r="P103" s="5">
        <v>269872</v>
      </c>
      <c r="Q103" s="4">
        <v>8.9</v>
      </c>
      <c r="R103" s="5">
        <v>2871</v>
      </c>
      <c r="T103" s="5">
        <v>34</v>
      </c>
      <c r="U103" s="4">
        <v>9.3</v>
      </c>
      <c r="V103" s="5">
        <v>33839</v>
      </c>
      <c r="W103" s="5">
        <v>3857646</v>
      </c>
      <c r="X103" s="5">
        <v>231459</v>
      </c>
      <c r="Y103" s="4">
        <v>7.6</v>
      </c>
      <c r="Z103" s="5">
        <v>6808</v>
      </c>
      <c r="AB103" s="5">
        <v>24</v>
      </c>
      <c r="AC103" s="4">
        <v>6.6</v>
      </c>
      <c r="AD103" s="5">
        <v>49238</v>
      </c>
      <c r="AE103" s="5">
        <v>5613132</v>
      </c>
      <c r="AF103" s="5">
        <v>336788</v>
      </c>
      <c r="AG103" s="4">
        <v>11.1</v>
      </c>
      <c r="AH103" s="5">
        <v>14033</v>
      </c>
      <c r="AJ103" s="5">
        <v>14</v>
      </c>
      <c r="AK103" s="4">
        <v>3.8</v>
      </c>
      <c r="AL103" s="5">
        <v>58744</v>
      </c>
      <c r="AM103" s="5">
        <v>6696816</v>
      </c>
      <c r="AN103" s="5">
        <v>401809</v>
      </c>
      <c r="AO103" s="4">
        <v>13.2</v>
      </c>
      <c r="AP103" s="5">
        <v>28701</v>
      </c>
      <c r="AR103" s="5">
        <v>4</v>
      </c>
      <c r="AS103" s="4">
        <v>1.1</v>
      </c>
      <c r="AT103" s="5">
        <v>223327</v>
      </c>
      <c r="AU103" s="5">
        <v>25459278</v>
      </c>
      <c r="AV103" s="5">
        <v>1527557</v>
      </c>
      <c r="AW103" s="4">
        <v>50.3</v>
      </c>
      <c r="AX103" s="5">
        <v>381880</v>
      </c>
      <c r="AZ103" s="162">
        <f t="shared" si="8"/>
        <v>364</v>
      </c>
      <c r="BA103" s="162">
        <f t="shared" si="9"/>
        <v>99.89999999999998</v>
      </c>
      <c r="BB103" s="162">
        <f t="shared" si="10"/>
        <v>443870</v>
      </c>
      <c r="BC103" s="162">
        <f t="shared" si="11"/>
        <v>50601180</v>
      </c>
      <c r="BD103" s="162">
        <f t="shared" si="12"/>
        <v>3036071</v>
      </c>
      <c r="BE103" s="162">
        <f t="shared" si="13"/>
        <v>99.9</v>
      </c>
      <c r="BF103" s="162">
        <f t="shared" si="14"/>
        <v>8340.854395604396</v>
      </c>
    </row>
    <row r="104" spans="1:58" ht="15" customHeight="1">
      <c r="A104" s="1">
        <v>95</v>
      </c>
      <c r="C104" s="25" t="s">
        <v>346</v>
      </c>
      <c r="D104" s="5">
        <v>92</v>
      </c>
      <c r="E104" s="4">
        <v>55.4</v>
      </c>
      <c r="F104" s="5">
        <v>103204</v>
      </c>
      <c r="G104" s="5">
        <v>2064080</v>
      </c>
      <c r="H104" s="5">
        <v>123845</v>
      </c>
      <c r="I104" s="4">
        <v>16.6</v>
      </c>
      <c r="J104" s="5">
        <v>1346</v>
      </c>
      <c r="L104" s="5">
        <v>40</v>
      </c>
      <c r="M104" s="4">
        <v>24.1</v>
      </c>
      <c r="N104" s="5">
        <v>100080</v>
      </c>
      <c r="O104" s="5">
        <v>2001780</v>
      </c>
      <c r="P104" s="5">
        <v>120107</v>
      </c>
      <c r="Q104" s="4">
        <v>16.1</v>
      </c>
      <c r="R104" s="5">
        <v>3003</v>
      </c>
      <c r="T104" s="5">
        <v>18</v>
      </c>
      <c r="U104" s="4">
        <v>10.8</v>
      </c>
      <c r="V104" s="5">
        <v>106415</v>
      </c>
      <c r="W104" s="5">
        <v>2128300</v>
      </c>
      <c r="X104" s="5">
        <v>127698</v>
      </c>
      <c r="Y104" s="4">
        <v>17.1</v>
      </c>
      <c r="Z104" s="5">
        <v>7094</v>
      </c>
      <c r="AB104" s="5">
        <v>11</v>
      </c>
      <c r="AC104" s="4">
        <v>6.6</v>
      </c>
      <c r="AD104" s="5">
        <v>121117</v>
      </c>
      <c r="AE104" s="5">
        <v>2422340</v>
      </c>
      <c r="AF104" s="5">
        <v>145340</v>
      </c>
      <c r="AG104" s="4">
        <v>19.5</v>
      </c>
      <c r="AH104" s="5">
        <v>13213</v>
      </c>
      <c r="AJ104" s="5">
        <v>4</v>
      </c>
      <c r="AK104" s="4">
        <v>2.4</v>
      </c>
      <c r="AL104" s="5">
        <v>125687</v>
      </c>
      <c r="AM104" s="5">
        <v>2513740</v>
      </c>
      <c r="AN104" s="5">
        <v>150824</v>
      </c>
      <c r="AO104" s="4">
        <v>20.2</v>
      </c>
      <c r="AP104" s="5">
        <v>37706</v>
      </c>
      <c r="AR104" s="5">
        <v>1</v>
      </c>
      <c r="AS104" s="4">
        <v>0.6</v>
      </c>
      <c r="AT104" s="5">
        <v>65775</v>
      </c>
      <c r="AU104" s="5">
        <v>1315500</v>
      </c>
      <c r="AV104" s="5">
        <v>78930</v>
      </c>
      <c r="AW104" s="4">
        <v>10.6</v>
      </c>
      <c r="AX104" s="5">
        <v>78930</v>
      </c>
      <c r="AZ104" s="162">
        <f t="shared" si="8"/>
        <v>166</v>
      </c>
      <c r="BA104" s="162">
        <f t="shared" si="9"/>
        <v>99.89999999999999</v>
      </c>
      <c r="BB104" s="162">
        <f t="shared" si="10"/>
        <v>622278</v>
      </c>
      <c r="BC104" s="162">
        <f t="shared" si="11"/>
        <v>12445740</v>
      </c>
      <c r="BD104" s="162">
        <f t="shared" si="12"/>
        <v>746744</v>
      </c>
      <c r="BE104" s="162">
        <f t="shared" si="13"/>
        <v>100.10000000000001</v>
      </c>
      <c r="BF104" s="162">
        <f t="shared" si="14"/>
        <v>4498.457831325301</v>
      </c>
    </row>
    <row r="105" spans="1:58" ht="15" customHeight="1">
      <c r="A105" s="1">
        <v>96</v>
      </c>
      <c r="C105" s="9" t="s">
        <v>347</v>
      </c>
      <c r="D105" s="5">
        <v>14</v>
      </c>
      <c r="E105" s="4">
        <v>29.8</v>
      </c>
      <c r="F105" s="5">
        <v>6815</v>
      </c>
      <c r="G105" s="5">
        <v>320305</v>
      </c>
      <c r="H105" s="5">
        <v>19218</v>
      </c>
      <c r="I105" s="4">
        <v>8.7</v>
      </c>
      <c r="J105" s="5">
        <v>1373</v>
      </c>
      <c r="L105" s="5">
        <v>24</v>
      </c>
      <c r="M105" s="4">
        <v>51.1</v>
      </c>
      <c r="N105" s="5">
        <v>28632</v>
      </c>
      <c r="O105" s="5">
        <v>1315704</v>
      </c>
      <c r="P105" s="5">
        <v>80742</v>
      </c>
      <c r="Q105" s="4">
        <v>36.4</v>
      </c>
      <c r="R105" s="5">
        <v>3364</v>
      </c>
      <c r="T105" s="5">
        <v>6</v>
      </c>
      <c r="U105" s="4">
        <v>12.8</v>
      </c>
      <c r="V105" s="5">
        <v>15126</v>
      </c>
      <c r="W105" s="5">
        <v>710922</v>
      </c>
      <c r="X105" s="5">
        <v>42655</v>
      </c>
      <c r="Y105" s="4">
        <v>19.2</v>
      </c>
      <c r="Z105" s="5">
        <v>7089</v>
      </c>
      <c r="AB105" s="5">
        <v>1</v>
      </c>
      <c r="AC105" s="4">
        <v>2.1</v>
      </c>
      <c r="AD105" s="5">
        <v>4771</v>
      </c>
      <c r="AE105" s="5">
        <v>224237</v>
      </c>
      <c r="AF105" s="5">
        <v>13454</v>
      </c>
      <c r="AG105" s="4">
        <v>6.1</v>
      </c>
      <c r="AH105" s="5">
        <v>13454</v>
      </c>
      <c r="AJ105" s="5">
        <v>2</v>
      </c>
      <c r="AK105" s="4">
        <v>4.3</v>
      </c>
      <c r="AL105" s="5">
        <v>23257</v>
      </c>
      <c r="AM105" s="5">
        <v>1093079</v>
      </c>
      <c r="AN105" s="5">
        <v>65585</v>
      </c>
      <c r="AO105" s="4">
        <v>29.6</v>
      </c>
      <c r="AP105" s="5">
        <v>32793</v>
      </c>
      <c r="AR105" s="5">
        <v>0</v>
      </c>
      <c r="AS105" s="4">
        <v>0</v>
      </c>
      <c r="AT105" s="5">
        <v>0</v>
      </c>
      <c r="AU105" s="5">
        <v>0</v>
      </c>
      <c r="AV105" s="5">
        <v>0</v>
      </c>
      <c r="AW105" s="4">
        <v>0</v>
      </c>
      <c r="AX105" s="5">
        <v>0</v>
      </c>
      <c r="AZ105" s="162">
        <f t="shared" si="8"/>
        <v>47</v>
      </c>
      <c r="BA105" s="162">
        <f t="shared" si="9"/>
        <v>100.1</v>
      </c>
      <c r="BB105" s="162">
        <f t="shared" si="10"/>
        <v>78601</v>
      </c>
      <c r="BC105" s="162">
        <f t="shared" si="11"/>
        <v>3664247</v>
      </c>
      <c r="BD105" s="162">
        <f t="shared" si="12"/>
        <v>221654</v>
      </c>
      <c r="BE105" s="162">
        <f t="shared" si="13"/>
        <v>100</v>
      </c>
      <c r="BF105" s="162">
        <f t="shared" si="14"/>
        <v>4716.04255319149</v>
      </c>
    </row>
    <row r="106" spans="1:58" ht="15" customHeight="1" thickBot="1">
      <c r="A106" s="1">
        <v>97</v>
      </c>
      <c r="C106" s="15" t="s">
        <v>430</v>
      </c>
      <c r="D106" s="17">
        <v>509</v>
      </c>
      <c r="E106" s="16">
        <v>41.4</v>
      </c>
      <c r="F106" s="17">
        <v>276086</v>
      </c>
      <c r="G106" s="17">
        <v>11957314</v>
      </c>
      <c r="H106" s="17">
        <v>717438</v>
      </c>
      <c r="I106" s="16">
        <v>7</v>
      </c>
      <c r="J106" s="17">
        <v>1410</v>
      </c>
      <c r="K106" s="20"/>
      <c r="L106" s="17">
        <v>364</v>
      </c>
      <c r="M106" s="16">
        <v>29.6</v>
      </c>
      <c r="N106" s="17">
        <v>399544</v>
      </c>
      <c r="O106" s="17">
        <v>18480677</v>
      </c>
      <c r="P106" s="17">
        <v>1109200</v>
      </c>
      <c r="Q106" s="16">
        <v>10.9</v>
      </c>
      <c r="R106" s="17">
        <v>3047</v>
      </c>
      <c r="S106" s="20"/>
      <c r="T106" s="17">
        <v>155</v>
      </c>
      <c r="U106" s="16">
        <v>12.6</v>
      </c>
      <c r="V106" s="17">
        <v>288973</v>
      </c>
      <c r="W106" s="17">
        <v>19079686</v>
      </c>
      <c r="X106" s="17">
        <v>1144781</v>
      </c>
      <c r="Y106" s="16">
        <v>11.2</v>
      </c>
      <c r="Z106" s="17">
        <v>7386</v>
      </c>
      <c r="AA106" s="20"/>
      <c r="AB106" s="17">
        <v>111</v>
      </c>
      <c r="AC106" s="16">
        <v>9</v>
      </c>
      <c r="AD106" s="17">
        <v>337503</v>
      </c>
      <c r="AE106" s="17">
        <v>26431757</v>
      </c>
      <c r="AF106" s="17">
        <v>1585904</v>
      </c>
      <c r="AG106" s="16">
        <v>15.5</v>
      </c>
      <c r="AH106" s="17">
        <v>14287</v>
      </c>
      <c r="AI106" s="20"/>
      <c r="AJ106" s="17">
        <v>66</v>
      </c>
      <c r="AK106" s="16">
        <v>5.4</v>
      </c>
      <c r="AL106" s="17">
        <v>310215</v>
      </c>
      <c r="AM106" s="17">
        <v>34805453</v>
      </c>
      <c r="AN106" s="17">
        <v>2088327</v>
      </c>
      <c r="AO106" s="16">
        <v>20.5</v>
      </c>
      <c r="AP106" s="17">
        <v>31642</v>
      </c>
      <c r="AQ106" s="20"/>
      <c r="AR106" s="17">
        <v>26</v>
      </c>
      <c r="AS106" s="16">
        <v>2.1</v>
      </c>
      <c r="AT106" s="17">
        <v>454171</v>
      </c>
      <c r="AU106" s="17">
        <v>59303236</v>
      </c>
      <c r="AV106" s="17">
        <v>3558195</v>
      </c>
      <c r="AW106" s="16">
        <v>34.8</v>
      </c>
      <c r="AX106" s="17">
        <v>136854</v>
      </c>
      <c r="AZ106" s="162">
        <f t="shared" si="8"/>
        <v>1231</v>
      </c>
      <c r="BA106" s="162">
        <f t="shared" si="9"/>
        <v>100.1</v>
      </c>
      <c r="BB106" s="162">
        <f t="shared" si="10"/>
        <v>2066492</v>
      </c>
      <c r="BC106" s="162">
        <f t="shared" si="11"/>
        <v>170058123</v>
      </c>
      <c r="BD106" s="162">
        <f t="shared" si="12"/>
        <v>10203845</v>
      </c>
      <c r="BE106" s="162">
        <f t="shared" si="13"/>
        <v>99.89999999999999</v>
      </c>
      <c r="BF106" s="162">
        <f t="shared" si="14"/>
        <v>8289.069861900894</v>
      </c>
    </row>
    <row r="107" spans="1:58" ht="15" customHeight="1" thickBot="1">
      <c r="A107" s="1">
        <v>98</v>
      </c>
      <c r="C107" s="20"/>
      <c r="D107" s="5">
        <v>24004</v>
      </c>
      <c r="E107" s="4">
        <v>40.2</v>
      </c>
      <c r="F107" s="5">
        <v>7017410</v>
      </c>
      <c r="G107" s="5">
        <v>556379969</v>
      </c>
      <c r="H107" s="5">
        <v>33382798</v>
      </c>
      <c r="I107" s="4">
        <v>9.4</v>
      </c>
      <c r="J107" s="5">
        <v>1391</v>
      </c>
      <c r="K107" s="20"/>
      <c r="L107" s="5">
        <v>20380</v>
      </c>
      <c r="M107" s="4">
        <v>34.1</v>
      </c>
      <c r="N107" s="5">
        <v>12490381</v>
      </c>
      <c r="O107" s="5">
        <v>1059096407</v>
      </c>
      <c r="P107" s="5">
        <v>63545783</v>
      </c>
      <c r="Q107" s="4">
        <v>17.9</v>
      </c>
      <c r="R107" s="5">
        <v>3118</v>
      </c>
      <c r="S107" s="20"/>
      <c r="T107" s="5">
        <v>8375</v>
      </c>
      <c r="U107" s="4">
        <v>14</v>
      </c>
      <c r="V107" s="5">
        <v>11030639</v>
      </c>
      <c r="W107" s="5">
        <v>971819151</v>
      </c>
      <c r="X107" s="5">
        <v>58309152</v>
      </c>
      <c r="Y107" s="4">
        <v>16.4</v>
      </c>
      <c r="Z107" s="5">
        <v>6962</v>
      </c>
      <c r="AA107" s="20"/>
      <c r="AB107" s="5">
        <v>4148</v>
      </c>
      <c r="AC107" s="4">
        <v>7</v>
      </c>
      <c r="AD107" s="5">
        <v>11045959</v>
      </c>
      <c r="AE107" s="5">
        <v>950888973</v>
      </c>
      <c r="AF107" s="5">
        <v>57053335</v>
      </c>
      <c r="AG107" s="4">
        <v>16</v>
      </c>
      <c r="AH107" s="5">
        <v>13754</v>
      </c>
      <c r="AI107" s="20"/>
      <c r="AJ107" s="5">
        <v>2072</v>
      </c>
      <c r="AK107" s="4">
        <v>3.5</v>
      </c>
      <c r="AL107" s="5">
        <v>11812686</v>
      </c>
      <c r="AM107" s="5">
        <v>1024761967</v>
      </c>
      <c r="AN107" s="5">
        <v>61485715</v>
      </c>
      <c r="AO107" s="4">
        <v>17.3</v>
      </c>
      <c r="AP107" s="5">
        <v>29675</v>
      </c>
      <c r="AQ107" s="20"/>
      <c r="AR107" s="5">
        <v>702</v>
      </c>
      <c r="AS107" s="4">
        <v>1.2</v>
      </c>
      <c r="AT107" s="5">
        <v>21332787</v>
      </c>
      <c r="AU107" s="5">
        <v>1363435376</v>
      </c>
      <c r="AV107" s="5">
        <v>81806125</v>
      </c>
      <c r="AW107" s="4">
        <v>23</v>
      </c>
      <c r="AX107" s="5">
        <v>116533</v>
      </c>
      <c r="AZ107" s="162">
        <f t="shared" si="8"/>
        <v>59681</v>
      </c>
      <c r="BA107" s="162">
        <f t="shared" si="9"/>
        <v>100.00000000000001</v>
      </c>
      <c r="BB107" s="162">
        <f t="shared" si="10"/>
        <v>74729862</v>
      </c>
      <c r="BC107" s="162">
        <f t="shared" si="11"/>
        <v>5926381843</v>
      </c>
      <c r="BD107" s="217">
        <f t="shared" si="12"/>
        <v>355582908</v>
      </c>
      <c r="BE107" s="162">
        <f t="shared" si="13"/>
        <v>100</v>
      </c>
      <c r="BF107" s="162">
        <f t="shared" si="14"/>
        <v>5958.0588126874545</v>
      </c>
    </row>
    <row r="108" spans="1:56" ht="15" customHeight="1">
      <c r="A108" s="1">
        <v>99</v>
      </c>
      <c r="C108" s="29" t="s">
        <v>495</v>
      </c>
      <c r="D108" s="5"/>
      <c r="F108" s="5"/>
      <c r="G108" s="5"/>
      <c r="H108" s="5"/>
      <c r="J108" s="5"/>
      <c r="AZ108" s="25"/>
      <c r="BC108" s="25"/>
      <c r="BD108" s="25"/>
    </row>
    <row r="109" spans="1:56" ht="15" customHeight="1">
      <c r="A109" s="1">
        <v>100</v>
      </c>
      <c r="C109" s="1" t="s">
        <v>362</v>
      </c>
      <c r="D109" s="5"/>
      <c r="F109" s="5"/>
      <c r="G109" s="5"/>
      <c r="H109" s="5"/>
      <c r="J109" s="5"/>
      <c r="AZ109" s="25"/>
      <c r="BC109" s="25"/>
      <c r="BD109" s="25"/>
    </row>
    <row r="110" spans="1:56" ht="12.75">
      <c r="A110" s="1">
        <v>101</v>
      </c>
      <c r="C110" s="9" t="s">
        <v>360</v>
      </c>
      <c r="J110" s="4"/>
      <c r="AZ110" s="25"/>
      <c r="BC110" s="25"/>
      <c r="BD110" s="25"/>
    </row>
    <row r="111" spans="1:56" ht="12.75">
      <c r="A111" s="1">
        <v>102</v>
      </c>
      <c r="C111" s="15" t="s">
        <v>430</v>
      </c>
      <c r="J111" s="4"/>
      <c r="AZ111" s="25"/>
      <c r="BC111" s="25"/>
      <c r="BD111" s="25"/>
    </row>
    <row r="112" spans="1:56" ht="12.75">
      <c r="A112" s="1">
        <v>103</v>
      </c>
      <c r="C112" s="2" t="s">
        <v>361</v>
      </c>
      <c r="J112" s="4"/>
      <c r="AZ112" s="25"/>
      <c r="BC112" s="25"/>
      <c r="BD112" s="25"/>
    </row>
    <row r="113" spans="1:56" ht="12.75">
      <c r="A113" s="1">
        <v>104</v>
      </c>
      <c r="C113" s="1" t="s">
        <v>271</v>
      </c>
      <c r="J113" s="4"/>
      <c r="AZ113" s="25"/>
      <c r="BC113" s="25"/>
      <c r="BD113" s="25"/>
    </row>
    <row r="114" spans="1:3" ht="12.75">
      <c r="A114" s="1">
        <v>105</v>
      </c>
      <c r="C114" s="1" t="s">
        <v>270</v>
      </c>
    </row>
    <row r="115" spans="1:3" ht="12.75">
      <c r="A115" s="1">
        <v>106</v>
      </c>
      <c r="C115" s="1" t="s">
        <v>489</v>
      </c>
    </row>
    <row r="116" spans="1:3" ht="12.75">
      <c r="A116" s="1">
        <v>107</v>
      </c>
      <c r="C116" s="1" t="s">
        <v>490</v>
      </c>
    </row>
    <row r="117" spans="1:3" ht="12.75">
      <c r="A117" s="1">
        <v>108</v>
      </c>
      <c r="C117" s="9" t="s">
        <v>491</v>
      </c>
    </row>
    <row r="118" spans="1:3" ht="12.75">
      <c r="A118" s="1">
        <v>109</v>
      </c>
      <c r="C118" s="14" t="s">
        <v>430</v>
      </c>
    </row>
    <row r="119" ht="12.75">
      <c r="C119" s="28" t="s">
        <v>573</v>
      </c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121"/>
  <sheetViews>
    <sheetView zoomScale="125" zoomScaleNormal="125" zoomScalePageLayoutView="0" workbookViewId="0" topLeftCell="A5">
      <pane ySplit="3000" topLeftCell="BM62" activePane="bottomLeft" state="split"/>
      <selection pane="topLeft" activeCell="AB6" sqref="AB6"/>
      <selection pane="bottomLeft" activeCell="D77" sqref="D77:F77"/>
    </sheetView>
  </sheetViews>
  <sheetFormatPr defaultColWidth="12.7109375" defaultRowHeight="12" customHeight="1"/>
  <cols>
    <col min="1" max="1" width="6.00390625" style="48" customWidth="1"/>
    <col min="2" max="2" width="8.28125" style="208" customWidth="1"/>
    <col min="3" max="3" width="28.421875" style="48" customWidth="1"/>
    <col min="4" max="4" width="15.7109375" style="48" customWidth="1"/>
    <col min="5" max="5" width="11.00390625" style="141" customWidth="1"/>
    <col min="6" max="6" width="10.140625" style="142" customWidth="1"/>
    <col min="7" max="7" width="3.8515625" style="48" customWidth="1"/>
    <col min="8" max="8" width="9.00390625" style="48" customWidth="1"/>
    <col min="9" max="9" width="9.8515625" style="48" customWidth="1"/>
    <col min="10" max="10" width="12.140625" style="48" customWidth="1"/>
    <col min="11" max="11" width="3.8515625" style="48" customWidth="1"/>
    <col min="12" max="12" width="9.140625" style="48" customWidth="1"/>
    <col min="13" max="13" width="10.140625" style="48" customWidth="1"/>
    <col min="14" max="14" width="11.140625" style="48" customWidth="1"/>
    <col min="15" max="15" width="3.8515625" style="48" customWidth="1"/>
    <col min="16" max="16" width="9.140625" style="48" customWidth="1"/>
    <col min="17" max="17" width="10.8515625" style="48" customWidth="1"/>
    <col min="18" max="18" width="12.7109375" style="48" customWidth="1"/>
    <col min="19" max="19" width="3.8515625" style="48" customWidth="1"/>
    <col min="20" max="20" width="9.00390625" style="48" customWidth="1"/>
    <col min="21" max="21" width="11.7109375" style="48" customWidth="1"/>
    <col min="22" max="22" width="12.7109375" style="48" customWidth="1"/>
    <col min="23" max="23" width="3.8515625" style="48" customWidth="1"/>
    <col min="24" max="24" width="9.00390625" style="48" customWidth="1"/>
    <col min="25" max="25" width="10.00390625" style="48" customWidth="1"/>
    <col min="26" max="16384" width="12.7109375" style="48" customWidth="1"/>
  </cols>
  <sheetData>
    <row r="1" ht="15" customHeight="1">
      <c r="B1" s="207" t="s">
        <v>675</v>
      </c>
    </row>
    <row r="2" spans="2:4" ht="15" customHeight="1">
      <c r="B2" s="208" t="s">
        <v>725</v>
      </c>
      <c r="D2" s="48" t="s">
        <v>700</v>
      </c>
    </row>
    <row r="3" ht="15" customHeight="1" thickBot="1"/>
    <row r="4" spans="2:30" ht="15" customHeight="1" thickBot="1">
      <c r="B4" s="208" t="s">
        <v>732</v>
      </c>
      <c r="D4" s="196" t="s">
        <v>357</v>
      </c>
      <c r="E4" s="197"/>
      <c r="F4" s="198"/>
      <c r="H4" s="199" t="s">
        <v>252</v>
      </c>
      <c r="I4" s="200"/>
      <c r="J4" s="201"/>
      <c r="L4" s="199" t="s">
        <v>356</v>
      </c>
      <c r="M4" s="200"/>
      <c r="N4" s="201"/>
      <c r="P4" s="199" t="s">
        <v>243</v>
      </c>
      <c r="Q4" s="200"/>
      <c r="R4" s="201"/>
      <c r="T4" s="199" t="s">
        <v>244</v>
      </c>
      <c r="U4" s="200"/>
      <c r="V4" s="201"/>
      <c r="X4" s="199" t="s">
        <v>245</v>
      </c>
      <c r="Y4" s="200"/>
      <c r="Z4" s="201"/>
      <c r="AB4" s="199" t="s">
        <v>63</v>
      </c>
      <c r="AC4" s="200"/>
      <c r="AD4" s="201"/>
    </row>
    <row r="5" spans="1:30" ht="15" customHeight="1">
      <c r="A5" s="106"/>
      <c r="B5" s="209" t="s">
        <v>733</v>
      </c>
      <c r="D5" s="106" t="s">
        <v>359</v>
      </c>
      <c r="F5" s="143" t="s">
        <v>568</v>
      </c>
      <c r="I5" s="141"/>
      <c r="J5" s="143" t="s">
        <v>568</v>
      </c>
      <c r="M5" s="141"/>
      <c r="N5" s="143" t="s">
        <v>568</v>
      </c>
      <c r="Q5" s="141"/>
      <c r="R5" s="143" t="s">
        <v>568</v>
      </c>
      <c r="U5" s="141"/>
      <c r="V5" s="143" t="s">
        <v>568</v>
      </c>
      <c r="Y5" s="141"/>
      <c r="Z5" s="143" t="s">
        <v>568</v>
      </c>
      <c r="AC5" s="141"/>
      <c r="AD5" s="143" t="s">
        <v>568</v>
      </c>
    </row>
    <row r="6" spans="1:30" ht="15" customHeight="1">
      <c r="A6" s="106"/>
      <c r="B6" s="209" t="s">
        <v>734</v>
      </c>
      <c r="D6" s="106" t="s">
        <v>168</v>
      </c>
      <c r="E6" s="144" t="s">
        <v>766</v>
      </c>
      <c r="F6" s="143" t="s">
        <v>240</v>
      </c>
      <c r="I6" s="144" t="s">
        <v>766</v>
      </c>
      <c r="J6" s="143" t="s">
        <v>240</v>
      </c>
      <c r="M6" s="144" t="s">
        <v>766</v>
      </c>
      <c r="N6" s="143" t="s">
        <v>240</v>
      </c>
      <c r="Q6" s="144" t="s">
        <v>766</v>
      </c>
      <c r="R6" s="143" t="s">
        <v>240</v>
      </c>
      <c r="U6" s="144" t="s">
        <v>766</v>
      </c>
      <c r="V6" s="143" t="s">
        <v>240</v>
      </c>
      <c r="Y6" s="144" t="s">
        <v>766</v>
      </c>
      <c r="Z6" s="143" t="s">
        <v>240</v>
      </c>
      <c r="AC6" s="144" t="s">
        <v>766</v>
      </c>
      <c r="AD6" s="143" t="s">
        <v>240</v>
      </c>
    </row>
    <row r="7" spans="1:30" ht="15" customHeight="1">
      <c r="A7" s="106" t="s">
        <v>767</v>
      </c>
      <c r="B7" s="209" t="s">
        <v>667</v>
      </c>
      <c r="D7" s="106" t="s">
        <v>542</v>
      </c>
      <c r="E7" s="144" t="s">
        <v>668</v>
      </c>
      <c r="F7" s="143" t="s">
        <v>569</v>
      </c>
      <c r="H7" s="106" t="s">
        <v>253</v>
      </c>
      <c r="I7" s="144" t="s">
        <v>668</v>
      </c>
      <c r="J7" s="143" t="s">
        <v>569</v>
      </c>
      <c r="L7" s="106" t="s">
        <v>253</v>
      </c>
      <c r="M7" s="144" t="s">
        <v>668</v>
      </c>
      <c r="N7" s="143" t="s">
        <v>569</v>
      </c>
      <c r="P7" s="106" t="s">
        <v>253</v>
      </c>
      <c r="Q7" s="144" t="s">
        <v>668</v>
      </c>
      <c r="R7" s="143" t="s">
        <v>569</v>
      </c>
      <c r="T7" s="106" t="s">
        <v>253</v>
      </c>
      <c r="U7" s="144" t="s">
        <v>668</v>
      </c>
      <c r="V7" s="143" t="s">
        <v>569</v>
      </c>
      <c r="X7" s="106" t="s">
        <v>253</v>
      </c>
      <c r="Y7" s="144" t="s">
        <v>668</v>
      </c>
      <c r="Z7" s="143" t="s">
        <v>569</v>
      </c>
      <c r="AB7" s="106" t="s">
        <v>253</v>
      </c>
      <c r="AC7" s="144" t="s">
        <v>668</v>
      </c>
      <c r="AD7" s="143" t="s">
        <v>569</v>
      </c>
    </row>
    <row r="8" spans="1:30" ht="15" customHeight="1">
      <c r="A8" s="106" t="s">
        <v>538</v>
      </c>
      <c r="B8" s="209" t="s">
        <v>539</v>
      </c>
      <c r="D8" s="106" t="s">
        <v>358</v>
      </c>
      <c r="E8" s="144" t="s">
        <v>499</v>
      </c>
      <c r="F8" s="143" t="s">
        <v>760</v>
      </c>
      <c r="H8" s="106" t="s">
        <v>254</v>
      </c>
      <c r="I8" s="144" t="s">
        <v>499</v>
      </c>
      <c r="J8" s="143" t="s">
        <v>760</v>
      </c>
      <c r="L8" s="106" t="s">
        <v>254</v>
      </c>
      <c r="M8" s="144" t="s">
        <v>499</v>
      </c>
      <c r="N8" s="143" t="s">
        <v>760</v>
      </c>
      <c r="P8" s="106" t="s">
        <v>254</v>
      </c>
      <c r="Q8" s="144" t="s">
        <v>499</v>
      </c>
      <c r="R8" s="143" t="s">
        <v>760</v>
      </c>
      <c r="T8" s="106" t="s">
        <v>254</v>
      </c>
      <c r="U8" s="144" t="s">
        <v>499</v>
      </c>
      <c r="V8" s="143" t="s">
        <v>760</v>
      </c>
      <c r="X8" s="106" t="s">
        <v>254</v>
      </c>
      <c r="Y8" s="144" t="s">
        <v>499</v>
      </c>
      <c r="Z8" s="143" t="s">
        <v>760</v>
      </c>
      <c r="AB8" s="106" t="s">
        <v>254</v>
      </c>
      <c r="AC8" s="144" t="s">
        <v>499</v>
      </c>
      <c r="AD8" s="143" t="s">
        <v>760</v>
      </c>
    </row>
    <row r="9" spans="1:3" ht="15" customHeight="1">
      <c r="A9" s="48">
        <v>1</v>
      </c>
      <c r="C9" s="60" t="s">
        <v>773</v>
      </c>
    </row>
    <row r="10" spans="1:6" ht="15" customHeight="1">
      <c r="A10" s="48">
        <v>2</v>
      </c>
      <c r="B10" s="208">
        <v>1</v>
      </c>
      <c r="C10" s="140" t="s">
        <v>524</v>
      </c>
      <c r="D10" s="138" t="s">
        <v>371</v>
      </c>
      <c r="E10" s="146" t="s">
        <v>371</v>
      </c>
      <c r="F10" s="147" t="s">
        <v>371</v>
      </c>
    </row>
    <row r="11" spans="1:6" ht="15" customHeight="1">
      <c r="A11" s="48">
        <v>3</v>
      </c>
      <c r="B11" s="208">
        <v>7</v>
      </c>
      <c r="C11" s="48" t="s">
        <v>437</v>
      </c>
      <c r="D11" s="48">
        <v>132</v>
      </c>
      <c r="E11" s="141">
        <v>264635</v>
      </c>
      <c r="F11" s="142">
        <f aca="true" t="shared" si="0" ref="F11:F16">E11/D11</f>
        <v>2004.810606060606</v>
      </c>
    </row>
    <row r="12" spans="1:6" ht="15" customHeight="1">
      <c r="A12" s="48">
        <v>4</v>
      </c>
      <c r="B12" s="208">
        <v>26</v>
      </c>
      <c r="C12" s="48" t="s">
        <v>438</v>
      </c>
      <c r="D12" s="48">
        <v>212</v>
      </c>
      <c r="E12" s="141">
        <v>406852</v>
      </c>
      <c r="F12" s="142">
        <f t="shared" si="0"/>
        <v>1919.1132075471698</v>
      </c>
    </row>
    <row r="13" spans="1:6" ht="15" customHeight="1">
      <c r="A13" s="48">
        <v>5</v>
      </c>
      <c r="B13" s="208">
        <v>27</v>
      </c>
      <c r="C13" s="48" t="s">
        <v>372</v>
      </c>
      <c r="D13" s="48">
        <v>21</v>
      </c>
      <c r="E13" s="141">
        <v>28457</v>
      </c>
      <c r="F13" s="142">
        <f t="shared" si="0"/>
        <v>1355.095238095238</v>
      </c>
    </row>
    <row r="14" spans="1:6" ht="15" customHeight="1">
      <c r="A14" s="48">
        <v>6</v>
      </c>
      <c r="B14" s="208">
        <v>34</v>
      </c>
      <c r="C14" s="48" t="s">
        <v>439</v>
      </c>
      <c r="D14" s="48">
        <v>229</v>
      </c>
      <c r="E14" s="141">
        <v>559939</v>
      </c>
      <c r="F14" s="142">
        <f t="shared" si="0"/>
        <v>2445.1484716157206</v>
      </c>
    </row>
    <row r="15" spans="1:6" ht="15" customHeight="1">
      <c r="A15" s="48">
        <v>7</v>
      </c>
      <c r="B15" s="208">
        <v>37</v>
      </c>
      <c r="C15" s="136" t="s">
        <v>144</v>
      </c>
      <c r="D15" s="48">
        <v>6668</v>
      </c>
      <c r="E15" s="141">
        <v>57990800</v>
      </c>
      <c r="F15" s="142">
        <f t="shared" si="0"/>
        <v>8696.880623875224</v>
      </c>
    </row>
    <row r="16" spans="1:6" ht="15" customHeight="1">
      <c r="A16" s="48">
        <v>8</v>
      </c>
      <c r="C16" s="106" t="s">
        <v>518</v>
      </c>
      <c r="D16" s="48">
        <v>7262</v>
      </c>
      <c r="E16" s="141">
        <v>59250683</v>
      </c>
      <c r="F16" s="142">
        <f t="shared" si="0"/>
        <v>8159.003442577802</v>
      </c>
    </row>
    <row r="17" spans="1:3" ht="15" customHeight="1">
      <c r="A17" s="48">
        <v>9</v>
      </c>
      <c r="C17" s="60" t="s">
        <v>519</v>
      </c>
    </row>
    <row r="18" spans="1:6" ht="15" customHeight="1">
      <c r="A18" s="48">
        <v>10</v>
      </c>
      <c r="B18" s="208">
        <v>10</v>
      </c>
      <c r="C18" s="48" t="s">
        <v>520</v>
      </c>
      <c r="D18" s="48">
        <v>199</v>
      </c>
      <c r="E18" s="141">
        <v>433818</v>
      </c>
      <c r="F18" s="142">
        <f>E18/D18</f>
        <v>2179.9899497487436</v>
      </c>
    </row>
    <row r="19" spans="1:6" ht="15" customHeight="1">
      <c r="A19" s="48">
        <v>11</v>
      </c>
      <c r="B19" s="208">
        <v>14</v>
      </c>
      <c r="C19" s="48" t="s">
        <v>113</v>
      </c>
      <c r="D19" s="48">
        <v>547</v>
      </c>
      <c r="E19" s="141">
        <v>1589231</v>
      </c>
      <c r="F19" s="142">
        <f aca="true" t="shared" si="1" ref="F19:F24">E19/D19</f>
        <v>2905.3583180987202</v>
      </c>
    </row>
    <row r="20" spans="1:6" ht="15" customHeight="1">
      <c r="A20" s="48">
        <v>12</v>
      </c>
      <c r="B20" s="208">
        <v>28</v>
      </c>
      <c r="C20" s="48" t="s">
        <v>225</v>
      </c>
      <c r="D20" s="48">
        <v>244</v>
      </c>
      <c r="E20" s="141">
        <v>687200</v>
      </c>
      <c r="F20" s="142">
        <f t="shared" si="1"/>
        <v>2816.3934426229507</v>
      </c>
    </row>
    <row r="21" spans="1:6" ht="15" customHeight="1">
      <c r="A21" s="48">
        <v>13</v>
      </c>
      <c r="B21" s="208">
        <v>31</v>
      </c>
      <c r="C21" s="48" t="s">
        <v>459</v>
      </c>
      <c r="D21" s="48">
        <v>528</v>
      </c>
      <c r="E21" s="141">
        <v>1467455</v>
      </c>
      <c r="F21" s="142">
        <f t="shared" si="1"/>
        <v>2779.2708333333335</v>
      </c>
    </row>
    <row r="22" spans="1:6" ht="15" customHeight="1">
      <c r="A22" s="48">
        <v>14</v>
      </c>
      <c r="B22" s="208">
        <v>36</v>
      </c>
      <c r="C22" s="48" t="s">
        <v>460</v>
      </c>
      <c r="D22" s="48">
        <v>387</v>
      </c>
      <c r="E22" s="141">
        <v>1343603</v>
      </c>
      <c r="F22" s="142">
        <f t="shared" si="1"/>
        <v>3471.8423772609817</v>
      </c>
    </row>
    <row r="23" spans="1:6" ht="15" customHeight="1">
      <c r="A23" s="48">
        <v>15</v>
      </c>
      <c r="B23" s="208">
        <v>45</v>
      </c>
      <c r="C23" s="136" t="s">
        <v>461</v>
      </c>
      <c r="D23" s="48">
        <v>151</v>
      </c>
      <c r="E23" s="141">
        <v>342985</v>
      </c>
      <c r="F23" s="142">
        <f t="shared" si="1"/>
        <v>2271.4238410596026</v>
      </c>
    </row>
    <row r="24" spans="1:6" ht="15" customHeight="1">
      <c r="A24" s="48">
        <v>16</v>
      </c>
      <c r="C24" s="106" t="s">
        <v>521</v>
      </c>
      <c r="D24" s="48">
        <v>2056</v>
      </c>
      <c r="E24" s="141">
        <v>5864292</v>
      </c>
      <c r="F24" s="142">
        <f t="shared" si="1"/>
        <v>2852.282101167315</v>
      </c>
    </row>
    <row r="25" spans="1:5" ht="15" customHeight="1">
      <c r="A25" s="48">
        <v>17</v>
      </c>
      <c r="C25" s="60" t="s">
        <v>762</v>
      </c>
      <c r="E25" s="48"/>
    </row>
    <row r="26" spans="1:6" ht="15" customHeight="1">
      <c r="A26" s="48">
        <v>18</v>
      </c>
      <c r="B26" s="208">
        <v>6</v>
      </c>
      <c r="C26" s="48" t="s">
        <v>231</v>
      </c>
      <c r="D26" s="48">
        <v>394</v>
      </c>
      <c r="E26" s="141">
        <v>1586060</v>
      </c>
      <c r="F26" s="142">
        <f>E26/D26</f>
        <v>4025.532994923858</v>
      </c>
    </row>
    <row r="27" spans="1:6" ht="15" customHeight="1">
      <c r="A27" s="48">
        <v>19</v>
      </c>
      <c r="B27" s="208">
        <v>15</v>
      </c>
      <c r="C27" s="1" t="s">
        <v>701</v>
      </c>
      <c r="D27" s="48">
        <v>193</v>
      </c>
      <c r="E27" s="141">
        <v>393666</v>
      </c>
      <c r="F27" s="142">
        <f aca="true" t="shared" si="2" ref="F27:F34">E27/D27</f>
        <v>2039.720207253886</v>
      </c>
    </row>
    <row r="28" spans="1:6" ht="15" customHeight="1">
      <c r="A28" s="48">
        <v>20</v>
      </c>
      <c r="B28" s="208">
        <v>18</v>
      </c>
      <c r="C28" s="48" t="s">
        <v>395</v>
      </c>
      <c r="D28" s="48">
        <v>204</v>
      </c>
      <c r="E28" s="141">
        <v>552032</v>
      </c>
      <c r="F28" s="142">
        <f t="shared" si="2"/>
        <v>2706.0392156862745</v>
      </c>
    </row>
    <row r="29" spans="1:6" ht="15" customHeight="1">
      <c r="A29" s="48">
        <v>21</v>
      </c>
      <c r="B29" s="208">
        <v>24</v>
      </c>
      <c r="C29" s="48" t="s">
        <v>396</v>
      </c>
      <c r="D29" s="48">
        <v>7246</v>
      </c>
      <c r="E29" s="141">
        <v>48151343</v>
      </c>
      <c r="F29" s="142">
        <f t="shared" si="2"/>
        <v>6645.230886006072</v>
      </c>
    </row>
    <row r="30" spans="1:6" ht="15" customHeight="1">
      <c r="A30" s="48">
        <v>22</v>
      </c>
      <c r="B30" s="208">
        <v>25</v>
      </c>
      <c r="C30" s="48" t="s">
        <v>763</v>
      </c>
      <c r="D30" s="48">
        <v>291</v>
      </c>
      <c r="E30" s="141">
        <v>1043476</v>
      </c>
      <c r="F30" s="142">
        <f t="shared" si="2"/>
        <v>3585.828178694158</v>
      </c>
    </row>
    <row r="31" spans="1:6" ht="15" customHeight="1">
      <c r="A31" s="48">
        <v>23</v>
      </c>
      <c r="B31" s="208">
        <v>40</v>
      </c>
      <c r="C31" s="48" t="s">
        <v>398</v>
      </c>
      <c r="D31" s="48">
        <v>458</v>
      </c>
      <c r="E31" s="141">
        <v>1302285</v>
      </c>
      <c r="F31" s="142">
        <f t="shared" si="2"/>
        <v>2843.4170305676857</v>
      </c>
    </row>
    <row r="32" spans="1:6" ht="15" customHeight="1">
      <c r="A32" s="48">
        <v>24</v>
      </c>
      <c r="B32" s="208">
        <v>43</v>
      </c>
      <c r="C32" s="48" t="s">
        <v>399</v>
      </c>
      <c r="D32" s="48">
        <v>442</v>
      </c>
      <c r="E32" s="141">
        <v>886435</v>
      </c>
      <c r="F32" s="142">
        <f t="shared" si="2"/>
        <v>2005.5090497737556</v>
      </c>
    </row>
    <row r="33" spans="1:6" ht="15" customHeight="1">
      <c r="A33" s="48">
        <v>25</v>
      </c>
      <c r="B33" s="208">
        <v>50</v>
      </c>
      <c r="C33" s="136" t="s">
        <v>400</v>
      </c>
      <c r="D33" s="48">
        <v>628</v>
      </c>
      <c r="E33" s="141">
        <v>1964037</v>
      </c>
      <c r="F33" s="142">
        <f t="shared" si="2"/>
        <v>3127.4474522292994</v>
      </c>
    </row>
    <row r="34" spans="1:6" ht="15" customHeight="1">
      <c r="A34" s="48">
        <v>26</v>
      </c>
      <c r="C34" s="106" t="s">
        <v>389</v>
      </c>
      <c r="D34" s="48">
        <v>9856</v>
      </c>
      <c r="E34" s="141">
        <v>55879334</v>
      </c>
      <c r="F34" s="142">
        <f t="shared" si="2"/>
        <v>5669.575284090909</v>
      </c>
    </row>
    <row r="35" spans="1:5" ht="15" customHeight="1">
      <c r="A35" s="48">
        <v>27</v>
      </c>
      <c r="C35" s="60" t="s">
        <v>401</v>
      </c>
      <c r="E35" s="48"/>
    </row>
    <row r="36" spans="1:6" ht="15" customHeight="1">
      <c r="A36" s="48">
        <v>28</v>
      </c>
      <c r="B36" s="208">
        <v>9</v>
      </c>
      <c r="C36" s="48" t="s">
        <v>710</v>
      </c>
      <c r="D36" s="48">
        <v>499</v>
      </c>
      <c r="E36" s="141">
        <v>1309431</v>
      </c>
      <c r="F36" s="142">
        <f>E36/D36</f>
        <v>2624.1102204408817</v>
      </c>
    </row>
    <row r="37" spans="1:6" ht="15" customHeight="1">
      <c r="A37" s="48">
        <v>29</v>
      </c>
      <c r="B37" s="208">
        <v>20</v>
      </c>
      <c r="C37" s="48" t="s">
        <v>232</v>
      </c>
      <c r="D37" s="48">
        <v>472</v>
      </c>
      <c r="E37" s="141">
        <v>1409515</v>
      </c>
      <c r="F37" s="142">
        <f aca="true" t="shared" si="3" ref="F37:F95">E37/D37</f>
        <v>2986.260593220339</v>
      </c>
    </row>
    <row r="38" spans="1:6" ht="15" customHeight="1">
      <c r="A38" s="48">
        <v>30</v>
      </c>
      <c r="B38" s="208">
        <v>29</v>
      </c>
      <c r="C38" s="48" t="s">
        <v>157</v>
      </c>
      <c r="D38" s="48">
        <v>478</v>
      </c>
      <c r="E38" s="141">
        <v>1122930</v>
      </c>
      <c r="F38" s="142">
        <f t="shared" si="3"/>
        <v>2349.225941422594</v>
      </c>
    </row>
    <row r="39" spans="1:6" ht="15" customHeight="1">
      <c r="A39" s="48">
        <v>31</v>
      </c>
      <c r="B39" s="208">
        <v>30</v>
      </c>
      <c r="C39" s="48" t="s">
        <v>233</v>
      </c>
      <c r="D39" s="48">
        <v>213</v>
      </c>
      <c r="E39" s="141">
        <v>499867</v>
      </c>
      <c r="F39" s="142">
        <f t="shared" si="3"/>
        <v>2346.7934272300467</v>
      </c>
    </row>
    <row r="40" spans="1:6" ht="15" customHeight="1">
      <c r="A40" s="48">
        <v>32</v>
      </c>
      <c r="B40" s="208">
        <v>35</v>
      </c>
      <c r="C40" s="48" t="s">
        <v>410</v>
      </c>
      <c r="D40" s="48">
        <v>458</v>
      </c>
      <c r="E40" s="141">
        <v>1079766</v>
      </c>
      <c r="F40" s="142">
        <f t="shared" si="3"/>
        <v>2357.5676855895194</v>
      </c>
    </row>
    <row r="41" spans="1:6" ht="15" customHeight="1">
      <c r="A41" s="48">
        <v>33</v>
      </c>
      <c r="B41" s="208">
        <v>38</v>
      </c>
      <c r="C41" s="48" t="s">
        <v>680</v>
      </c>
      <c r="D41" s="48">
        <v>904</v>
      </c>
      <c r="E41" s="141">
        <v>3565733</v>
      </c>
      <c r="F41" s="142">
        <f t="shared" si="3"/>
        <v>3944.3949115044247</v>
      </c>
    </row>
    <row r="42" spans="1:6" ht="15" customHeight="1">
      <c r="A42" s="48">
        <v>34</v>
      </c>
      <c r="B42" s="208">
        <v>39</v>
      </c>
      <c r="C42" s="48" t="s">
        <v>411</v>
      </c>
      <c r="D42" s="48">
        <v>212</v>
      </c>
      <c r="E42" s="141">
        <v>539963</v>
      </c>
      <c r="F42" s="142">
        <f t="shared" si="3"/>
        <v>2546.995283018868</v>
      </c>
    </row>
    <row r="43" spans="1:6" ht="15" customHeight="1">
      <c r="A43" s="48">
        <v>35</v>
      </c>
      <c r="B43" s="208">
        <v>42</v>
      </c>
      <c r="C43" s="48" t="s">
        <v>412</v>
      </c>
      <c r="D43" s="48">
        <v>465</v>
      </c>
      <c r="E43" s="141">
        <v>1090253</v>
      </c>
      <c r="F43" s="142">
        <f t="shared" si="3"/>
        <v>2344.6301075268816</v>
      </c>
    </row>
    <row r="44" spans="1:6" ht="15" customHeight="1">
      <c r="A44" s="48">
        <v>36</v>
      </c>
      <c r="B44" s="208">
        <v>44</v>
      </c>
      <c r="C44" s="136" t="s">
        <v>540</v>
      </c>
      <c r="D44" s="48">
        <v>346</v>
      </c>
      <c r="E44" s="141">
        <v>804505</v>
      </c>
      <c r="F44" s="142">
        <f t="shared" si="3"/>
        <v>2325.158959537572</v>
      </c>
    </row>
    <row r="45" spans="1:6" ht="15" customHeight="1">
      <c r="A45" s="48">
        <v>37</v>
      </c>
      <c r="C45" s="106" t="s">
        <v>711</v>
      </c>
      <c r="D45" s="48">
        <v>4047</v>
      </c>
      <c r="E45" s="141">
        <v>11421963</v>
      </c>
      <c r="F45" s="142">
        <f t="shared" si="3"/>
        <v>2822.3283914010376</v>
      </c>
    </row>
    <row r="46" spans="1:5" ht="15" customHeight="1">
      <c r="A46" s="48">
        <v>38</v>
      </c>
      <c r="C46" s="60" t="s">
        <v>391</v>
      </c>
      <c r="E46" s="48"/>
    </row>
    <row r="47" spans="1:6" ht="15" customHeight="1">
      <c r="A47" s="48">
        <v>39</v>
      </c>
      <c r="B47" s="208">
        <v>33</v>
      </c>
      <c r="C47" s="48" t="s">
        <v>392</v>
      </c>
      <c r="D47" s="48">
        <v>617</v>
      </c>
      <c r="E47" s="141">
        <v>1906796</v>
      </c>
      <c r="F47" s="142">
        <f t="shared" si="3"/>
        <v>3090.4311183144246</v>
      </c>
    </row>
    <row r="48" spans="1:6" ht="15" customHeight="1">
      <c r="A48" s="48">
        <v>40</v>
      </c>
      <c r="B48" s="208">
        <v>46</v>
      </c>
      <c r="C48" s="48" t="s">
        <v>393</v>
      </c>
      <c r="D48" s="48">
        <v>1605</v>
      </c>
      <c r="E48" s="141">
        <v>5428064</v>
      </c>
      <c r="F48" s="142">
        <f t="shared" si="3"/>
        <v>3381.971339563863</v>
      </c>
    </row>
    <row r="49" spans="1:6" ht="15" customHeight="1">
      <c r="A49" s="48">
        <v>41</v>
      </c>
      <c r="B49" s="208">
        <v>48</v>
      </c>
      <c r="C49" s="136" t="s">
        <v>527</v>
      </c>
      <c r="D49" s="48">
        <v>369</v>
      </c>
      <c r="E49" s="141">
        <v>827048</v>
      </c>
      <c r="F49" s="142">
        <f t="shared" si="3"/>
        <v>2241.3224932249323</v>
      </c>
    </row>
    <row r="50" spans="1:6" ht="15" customHeight="1">
      <c r="A50" s="48">
        <v>42</v>
      </c>
      <c r="C50" s="106" t="s">
        <v>676</v>
      </c>
      <c r="D50" s="48">
        <v>2591</v>
      </c>
      <c r="E50" s="141">
        <v>8161908</v>
      </c>
      <c r="F50" s="142">
        <f t="shared" si="3"/>
        <v>3150.099575453493</v>
      </c>
    </row>
    <row r="51" spans="1:5" ht="15" customHeight="1">
      <c r="A51" s="48">
        <v>43</v>
      </c>
      <c r="C51" s="60" t="s">
        <v>528</v>
      </c>
      <c r="E51" s="48"/>
    </row>
    <row r="52" spans="1:6" ht="15" customHeight="1">
      <c r="A52" s="48">
        <v>44</v>
      </c>
      <c r="B52" s="208">
        <v>19</v>
      </c>
      <c r="C52" s="48" t="s">
        <v>529</v>
      </c>
      <c r="D52" s="48">
        <v>879</v>
      </c>
      <c r="E52" s="141">
        <v>2648509</v>
      </c>
      <c r="F52" s="142">
        <f t="shared" si="3"/>
        <v>3013.0932878270764</v>
      </c>
    </row>
    <row r="53" spans="1:6" ht="15" customHeight="1">
      <c r="A53" s="48">
        <v>45</v>
      </c>
      <c r="B53" s="208">
        <v>21</v>
      </c>
      <c r="C53" s="48" t="s">
        <v>530</v>
      </c>
      <c r="D53" s="48">
        <v>2721</v>
      </c>
      <c r="E53" s="141">
        <v>9570632</v>
      </c>
      <c r="F53" s="142">
        <f t="shared" si="3"/>
        <v>3517.3215729511207</v>
      </c>
    </row>
    <row r="54" spans="1:6" ht="15" customHeight="1">
      <c r="A54" s="48">
        <v>46</v>
      </c>
      <c r="B54" s="208">
        <v>49</v>
      </c>
      <c r="C54" s="136" t="s">
        <v>456</v>
      </c>
      <c r="D54" s="48">
        <v>510</v>
      </c>
      <c r="E54" s="141">
        <v>1348289</v>
      </c>
      <c r="F54" s="142">
        <f t="shared" si="3"/>
        <v>2643.7039215686273</v>
      </c>
    </row>
    <row r="55" spans="1:6" ht="15" customHeight="1">
      <c r="A55" s="48">
        <v>47</v>
      </c>
      <c r="C55" s="106" t="s">
        <v>430</v>
      </c>
      <c r="D55" s="48">
        <v>4110</v>
      </c>
      <c r="E55" s="141">
        <v>13567430</v>
      </c>
      <c r="F55" s="142">
        <f t="shared" si="3"/>
        <v>3301.0778588807784</v>
      </c>
    </row>
    <row r="56" spans="1:5" ht="15" customHeight="1">
      <c r="A56" s="48">
        <v>48</v>
      </c>
      <c r="C56" s="60" t="s">
        <v>629</v>
      </c>
      <c r="E56" s="48"/>
    </row>
    <row r="57" spans="1:6" ht="15" customHeight="1">
      <c r="A57" s="48">
        <v>49</v>
      </c>
      <c r="B57" s="208">
        <v>4</v>
      </c>
      <c r="C57" s="48" t="s">
        <v>457</v>
      </c>
      <c r="D57" s="48">
        <v>615</v>
      </c>
      <c r="E57" s="141">
        <v>1917396</v>
      </c>
      <c r="F57" s="142">
        <f t="shared" si="3"/>
        <v>3117.7170731707315</v>
      </c>
    </row>
    <row r="58" spans="1:6" ht="15" customHeight="1">
      <c r="A58" s="48">
        <v>50</v>
      </c>
      <c r="B58" s="208">
        <v>5</v>
      </c>
      <c r="C58" s="48" t="s">
        <v>458</v>
      </c>
      <c r="D58" s="48">
        <v>439</v>
      </c>
      <c r="E58" s="141">
        <v>1010913</v>
      </c>
      <c r="F58" s="142">
        <f t="shared" si="3"/>
        <v>2302.7630979498863</v>
      </c>
    </row>
    <row r="59" spans="1:6" ht="15" customHeight="1">
      <c r="A59" s="48">
        <v>51</v>
      </c>
      <c r="B59" s="208">
        <v>11</v>
      </c>
      <c r="C59" s="48" t="s">
        <v>584</v>
      </c>
      <c r="D59" s="48">
        <v>524</v>
      </c>
      <c r="E59" s="141">
        <v>1227354</v>
      </c>
      <c r="F59" s="142">
        <f t="shared" si="3"/>
        <v>2342.2786259541986</v>
      </c>
    </row>
    <row r="60" spans="1:6" ht="15" customHeight="1">
      <c r="A60" s="48">
        <v>52</v>
      </c>
      <c r="B60" s="208">
        <v>17</v>
      </c>
      <c r="C60" s="48" t="s">
        <v>630</v>
      </c>
      <c r="D60" s="48">
        <v>248</v>
      </c>
      <c r="E60" s="141">
        <v>596262</v>
      </c>
      <c r="F60" s="142">
        <f t="shared" si="3"/>
        <v>2404.282258064516</v>
      </c>
    </row>
    <row r="61" spans="1:6" ht="15" customHeight="1">
      <c r="A61" s="48">
        <v>53</v>
      </c>
      <c r="B61" s="208">
        <v>22</v>
      </c>
      <c r="C61" s="48" t="s">
        <v>586</v>
      </c>
      <c r="D61" s="48">
        <v>472</v>
      </c>
      <c r="E61" s="141">
        <v>1136123</v>
      </c>
      <c r="F61" s="142">
        <f t="shared" si="3"/>
        <v>2407.040254237288</v>
      </c>
    </row>
    <row r="62" spans="1:6" ht="15" customHeight="1">
      <c r="A62" s="48">
        <v>54</v>
      </c>
      <c r="B62" s="208">
        <v>23</v>
      </c>
      <c r="C62" s="136" t="s">
        <v>587</v>
      </c>
      <c r="D62" s="48">
        <v>369</v>
      </c>
      <c r="E62" s="141">
        <v>962954</v>
      </c>
      <c r="F62" s="142">
        <f t="shared" si="3"/>
        <v>2609.6314363143633</v>
      </c>
    </row>
    <row r="63" spans="1:6" ht="15" customHeight="1">
      <c r="A63" s="48">
        <v>55</v>
      </c>
      <c r="C63" s="106" t="s">
        <v>430</v>
      </c>
      <c r="D63" s="48">
        <v>2667</v>
      </c>
      <c r="E63" s="141">
        <v>6851002</v>
      </c>
      <c r="F63" s="142">
        <f t="shared" si="3"/>
        <v>2568.8046494188225</v>
      </c>
    </row>
    <row r="64" spans="1:5" ht="15" customHeight="1">
      <c r="A64" s="48">
        <v>56</v>
      </c>
      <c r="C64" s="60" t="s">
        <v>106</v>
      </c>
      <c r="E64" s="48"/>
    </row>
    <row r="65" spans="1:6" ht="15" customHeight="1">
      <c r="A65" s="48">
        <v>57</v>
      </c>
      <c r="B65" s="208">
        <v>8</v>
      </c>
      <c r="C65" s="48" t="s">
        <v>646</v>
      </c>
      <c r="D65" s="48">
        <v>610</v>
      </c>
      <c r="E65" s="141">
        <v>1436186</v>
      </c>
      <c r="F65" s="142">
        <f t="shared" si="3"/>
        <v>2354.4032786885246</v>
      </c>
    </row>
    <row r="66" spans="1:6" ht="15" customHeight="1">
      <c r="A66" s="48">
        <v>58</v>
      </c>
      <c r="B66" s="208">
        <v>16</v>
      </c>
      <c r="C66" s="48" t="s">
        <v>647</v>
      </c>
      <c r="D66" s="48">
        <v>2631</v>
      </c>
      <c r="E66" s="141">
        <v>10788534</v>
      </c>
      <c r="F66" s="142">
        <f t="shared" si="3"/>
        <v>4100.54503990878</v>
      </c>
    </row>
    <row r="67" spans="1:6" ht="15" customHeight="1">
      <c r="A67" s="48">
        <v>59</v>
      </c>
      <c r="B67" s="208">
        <v>32</v>
      </c>
      <c r="C67" s="136" t="s">
        <v>648</v>
      </c>
      <c r="D67" s="48">
        <v>373</v>
      </c>
      <c r="E67" s="141">
        <v>790508</v>
      </c>
      <c r="F67" s="142">
        <f t="shared" si="3"/>
        <v>2119.3243967828416</v>
      </c>
    </row>
    <row r="68" spans="1:6" ht="15" customHeight="1">
      <c r="A68" s="48">
        <v>60</v>
      </c>
      <c r="C68" s="106" t="s">
        <v>430</v>
      </c>
      <c r="D68" s="48">
        <v>3614</v>
      </c>
      <c r="E68" s="141">
        <v>13015228</v>
      </c>
      <c r="F68" s="142">
        <f t="shared" si="3"/>
        <v>3601.3359158826784</v>
      </c>
    </row>
    <row r="69" spans="1:5" ht="15" customHeight="1">
      <c r="A69" s="48">
        <v>61</v>
      </c>
      <c r="C69" s="60" t="s">
        <v>183</v>
      </c>
      <c r="E69" s="48"/>
    </row>
    <row r="70" spans="1:6" ht="15" customHeight="1">
      <c r="A70" s="48">
        <v>62</v>
      </c>
      <c r="B70" s="208">
        <v>2</v>
      </c>
      <c r="C70" s="48" t="s">
        <v>649</v>
      </c>
      <c r="D70" s="48">
        <v>575</v>
      </c>
      <c r="E70" s="141">
        <v>2103152</v>
      </c>
      <c r="F70" s="142">
        <f t="shared" si="3"/>
        <v>3657.655652173913</v>
      </c>
    </row>
    <row r="71" spans="1:6" ht="15" customHeight="1">
      <c r="A71" s="48">
        <v>63</v>
      </c>
      <c r="B71" s="208">
        <v>3</v>
      </c>
      <c r="C71" s="48" t="s">
        <v>650</v>
      </c>
      <c r="D71" s="48">
        <v>845</v>
      </c>
      <c r="E71" s="141">
        <v>2160675</v>
      </c>
      <c r="F71" s="142">
        <f t="shared" si="3"/>
        <v>2557.0118343195268</v>
      </c>
    </row>
    <row r="72" spans="1:6" ht="15" customHeight="1">
      <c r="A72" s="48">
        <v>64</v>
      </c>
      <c r="B72" s="208">
        <v>12</v>
      </c>
      <c r="C72" s="48" t="s">
        <v>664</v>
      </c>
      <c r="D72" s="48">
        <v>1124</v>
      </c>
      <c r="E72" s="141">
        <v>3269246</v>
      </c>
      <c r="F72" s="142">
        <f t="shared" si="3"/>
        <v>2908.581850533808</v>
      </c>
    </row>
    <row r="73" spans="1:6" ht="15" customHeight="1">
      <c r="A73" s="48">
        <v>65</v>
      </c>
      <c r="B73" s="208">
        <v>13</v>
      </c>
      <c r="C73" s="48" t="s">
        <v>729</v>
      </c>
      <c r="D73" s="48">
        <v>1525</v>
      </c>
      <c r="E73" s="141">
        <v>5167004</v>
      </c>
      <c r="F73" s="142">
        <f t="shared" si="3"/>
        <v>3388.199344262295</v>
      </c>
    </row>
    <row r="74" spans="1:6" ht="15" customHeight="1">
      <c r="A74" s="48">
        <v>66</v>
      </c>
      <c r="B74" s="208">
        <v>41</v>
      </c>
      <c r="C74" s="48" t="s">
        <v>730</v>
      </c>
      <c r="D74" s="48">
        <v>1249</v>
      </c>
      <c r="E74" s="141">
        <v>4090598</v>
      </c>
      <c r="F74" s="142">
        <f t="shared" si="3"/>
        <v>3275.0984787830266</v>
      </c>
    </row>
    <row r="75" spans="1:6" ht="15" customHeight="1">
      <c r="A75" s="48">
        <v>67</v>
      </c>
      <c r="B75" s="208">
        <v>47</v>
      </c>
      <c r="C75" s="136" t="s">
        <v>731</v>
      </c>
      <c r="D75" s="48">
        <v>4622</v>
      </c>
      <c r="E75" s="141">
        <v>23467846</v>
      </c>
      <c r="F75" s="142">
        <f t="shared" si="3"/>
        <v>5077.422327996538</v>
      </c>
    </row>
    <row r="76" spans="1:6" ht="15" customHeight="1">
      <c r="A76" s="48">
        <v>68</v>
      </c>
      <c r="C76" s="148" t="s">
        <v>430</v>
      </c>
      <c r="D76" s="48">
        <v>9940</v>
      </c>
      <c r="E76" s="141">
        <v>40258521</v>
      </c>
      <c r="F76" s="142">
        <f t="shared" si="3"/>
        <v>4050.153018108652</v>
      </c>
    </row>
    <row r="77" spans="1:30" ht="15" customHeight="1">
      <c r="A77" s="48">
        <v>69</v>
      </c>
      <c r="C77" s="69" t="s">
        <v>755</v>
      </c>
      <c r="D77" s="60">
        <f>D16+D24+D34+D45+D50+D55+D63+D68+D76</f>
        <v>46143</v>
      </c>
      <c r="E77" s="60">
        <f>E16+E24+E34+E45+E50+E55+E63+E68+E76</f>
        <v>214270361</v>
      </c>
      <c r="F77" s="149">
        <f t="shared" si="3"/>
        <v>4643.615738031771</v>
      </c>
      <c r="H77" s="60">
        <v>21964</v>
      </c>
      <c r="I77" s="60">
        <v>30530121</v>
      </c>
      <c r="J77" s="214">
        <f>I77/H77</f>
        <v>1390.0073301766527</v>
      </c>
      <c r="K77" s="60"/>
      <c r="L77" s="60">
        <v>14388</v>
      </c>
      <c r="M77" s="60">
        <v>44632777</v>
      </c>
      <c r="N77" s="214">
        <f>M77/L77</f>
        <v>3102.0834723380594</v>
      </c>
      <c r="O77" s="60"/>
      <c r="P77" s="60">
        <v>5474</v>
      </c>
      <c r="Q77" s="60">
        <v>37834815</v>
      </c>
      <c r="R77" s="214">
        <f>Q77/P77</f>
        <v>6911.730909755206</v>
      </c>
      <c r="S77" s="60"/>
      <c r="T77" s="60">
        <v>2830</v>
      </c>
      <c r="U77" s="60">
        <v>38576526</v>
      </c>
      <c r="V77" s="214">
        <f>U77/T77</f>
        <v>13631.281272084805</v>
      </c>
      <c r="W77" s="60"/>
      <c r="X77" s="60">
        <v>1156</v>
      </c>
      <c r="Y77" s="60">
        <v>33638653</v>
      </c>
      <c r="Z77" s="214">
        <f>Y77/X77</f>
        <v>29099.18079584775</v>
      </c>
      <c r="AB77" s="48">
        <v>331</v>
      </c>
      <c r="AC77" s="48">
        <v>29057469</v>
      </c>
      <c r="AD77" s="48">
        <v>87786.91540785499</v>
      </c>
    </row>
    <row r="78" spans="1:3" ht="15" customHeight="1">
      <c r="A78" s="48">
        <v>70</v>
      </c>
      <c r="C78" s="60" t="s">
        <v>637</v>
      </c>
    </row>
    <row r="79" spans="1:6" ht="15" customHeight="1">
      <c r="A79" s="48">
        <v>71</v>
      </c>
      <c r="C79" s="48" t="s">
        <v>605</v>
      </c>
      <c r="D79" s="48">
        <v>373</v>
      </c>
      <c r="E79" s="141">
        <v>1102078</v>
      </c>
      <c r="F79" s="142">
        <f t="shared" si="3"/>
        <v>2954.6327077747987</v>
      </c>
    </row>
    <row r="80" spans="1:6" ht="15" customHeight="1">
      <c r="A80" s="48">
        <v>72</v>
      </c>
      <c r="C80" s="152" t="s">
        <v>606</v>
      </c>
      <c r="D80" s="48">
        <v>79</v>
      </c>
      <c r="E80" s="141">
        <v>210424</v>
      </c>
      <c r="F80" s="142">
        <f t="shared" si="3"/>
        <v>2663.5949367088606</v>
      </c>
    </row>
    <row r="81" spans="1:6" ht="15" customHeight="1">
      <c r="A81" s="48">
        <v>72.3</v>
      </c>
      <c r="C81" s="152" t="s">
        <v>639</v>
      </c>
      <c r="D81" s="48">
        <v>505</v>
      </c>
      <c r="E81" s="141">
        <v>1251134</v>
      </c>
      <c r="F81" s="142">
        <f t="shared" si="3"/>
        <v>2477.493069306931</v>
      </c>
    </row>
    <row r="82" spans="1:6" ht="15" customHeight="1">
      <c r="A82" s="48">
        <v>72.5</v>
      </c>
      <c r="C82" s="152" t="s">
        <v>640</v>
      </c>
      <c r="D82" s="48">
        <v>154</v>
      </c>
      <c r="E82" s="141">
        <v>387125</v>
      </c>
      <c r="F82" s="142">
        <f t="shared" si="3"/>
        <v>2513.7987012987014</v>
      </c>
    </row>
    <row r="83" spans="1:6" ht="15" customHeight="1">
      <c r="A83" s="48">
        <v>73</v>
      </c>
      <c r="C83" s="106" t="s">
        <v>430</v>
      </c>
      <c r="D83" s="48">
        <v>1111</v>
      </c>
      <c r="E83" s="141">
        <v>2950761</v>
      </c>
      <c r="F83" s="142">
        <f t="shared" si="3"/>
        <v>2655.9504950495048</v>
      </c>
    </row>
    <row r="84" spans="1:5" ht="15" customHeight="1">
      <c r="A84" s="48">
        <v>74</v>
      </c>
      <c r="C84" s="60" t="s">
        <v>107</v>
      </c>
      <c r="E84" s="48"/>
    </row>
    <row r="85" spans="1:6" ht="15" customHeight="1">
      <c r="A85" s="48">
        <v>75</v>
      </c>
      <c r="C85" s="48" t="s">
        <v>615</v>
      </c>
      <c r="D85" s="48">
        <v>3941</v>
      </c>
      <c r="E85" s="141">
        <v>26506647</v>
      </c>
      <c r="F85" s="142">
        <f t="shared" si="3"/>
        <v>6725.868307536159</v>
      </c>
    </row>
    <row r="86" spans="1:6" ht="15" customHeight="1">
      <c r="A86" s="48">
        <v>76</v>
      </c>
      <c r="C86" s="48" t="s">
        <v>616</v>
      </c>
      <c r="D86" s="48">
        <v>270</v>
      </c>
      <c r="E86" s="141">
        <v>578085</v>
      </c>
      <c r="F86" s="142">
        <f t="shared" si="3"/>
        <v>2141.0555555555557</v>
      </c>
    </row>
    <row r="87" spans="1:6" ht="15" customHeight="1">
      <c r="A87" s="48">
        <v>77</v>
      </c>
      <c r="C87" s="48" t="s">
        <v>617</v>
      </c>
      <c r="D87" s="48">
        <v>128</v>
      </c>
      <c r="E87" s="141">
        <v>256466</v>
      </c>
      <c r="F87" s="142">
        <f t="shared" si="3"/>
        <v>2003.640625</v>
      </c>
    </row>
    <row r="88" spans="1:6" ht="15" customHeight="1">
      <c r="A88" s="48">
        <v>78</v>
      </c>
      <c r="C88" s="48" t="s">
        <v>645</v>
      </c>
      <c r="D88" s="48">
        <v>86</v>
      </c>
      <c r="E88" s="141">
        <v>175968</v>
      </c>
      <c r="F88" s="142">
        <f t="shared" si="3"/>
        <v>2046.139534883721</v>
      </c>
    </row>
    <row r="89" spans="1:6" ht="15" customHeight="1">
      <c r="A89" s="48">
        <v>79</v>
      </c>
      <c r="C89" s="48" t="s">
        <v>618</v>
      </c>
      <c r="D89" s="48">
        <v>381</v>
      </c>
      <c r="E89" s="141">
        <v>886772</v>
      </c>
      <c r="F89" s="142">
        <f t="shared" si="3"/>
        <v>2327.485564304462</v>
      </c>
    </row>
    <row r="90" spans="1:6" ht="15" customHeight="1">
      <c r="A90" s="48">
        <v>80</v>
      </c>
      <c r="C90" s="48" t="s">
        <v>619</v>
      </c>
      <c r="D90" s="48">
        <v>2210</v>
      </c>
      <c r="E90" s="141">
        <v>8133917</v>
      </c>
      <c r="F90" s="142">
        <f t="shared" si="3"/>
        <v>3680.5054298642535</v>
      </c>
    </row>
    <row r="91" spans="1:6" ht="15" customHeight="1">
      <c r="A91" s="48">
        <v>81</v>
      </c>
      <c r="C91" s="48" t="s">
        <v>785</v>
      </c>
      <c r="D91" s="48">
        <v>152</v>
      </c>
      <c r="E91" s="141">
        <v>300764</v>
      </c>
      <c r="F91" s="142">
        <f t="shared" si="3"/>
        <v>1978.7105263157894</v>
      </c>
    </row>
    <row r="92" spans="1:6" ht="15" customHeight="1">
      <c r="A92" s="48">
        <v>82</v>
      </c>
      <c r="C92" s="48" t="s">
        <v>465</v>
      </c>
      <c r="D92" s="48">
        <v>196</v>
      </c>
      <c r="E92" s="141">
        <v>425873</v>
      </c>
      <c r="F92" s="142">
        <f t="shared" si="3"/>
        <v>2172.8214285714284</v>
      </c>
    </row>
    <row r="93" spans="1:6" ht="15" customHeight="1">
      <c r="A93" s="48">
        <v>83</v>
      </c>
      <c r="C93" s="48" t="s">
        <v>267</v>
      </c>
      <c r="D93" s="48">
        <v>72</v>
      </c>
      <c r="E93" s="141">
        <v>138373</v>
      </c>
      <c r="F93" s="142">
        <f t="shared" si="3"/>
        <v>1921.8472222222222</v>
      </c>
    </row>
    <row r="94" spans="1:6" ht="15" customHeight="1">
      <c r="A94" s="48">
        <v>84</v>
      </c>
      <c r="C94" s="136" t="s">
        <v>472</v>
      </c>
      <c r="D94" s="48">
        <v>87</v>
      </c>
      <c r="E94" s="141">
        <v>174315</v>
      </c>
      <c r="F94" s="142">
        <f t="shared" si="3"/>
        <v>2003.6206896551723</v>
      </c>
    </row>
    <row r="95" spans="1:6" ht="15" customHeight="1">
      <c r="A95" s="48">
        <v>85</v>
      </c>
      <c r="C95" s="134" t="s">
        <v>430</v>
      </c>
      <c r="D95" s="48">
        <v>7523</v>
      </c>
      <c r="E95" s="141">
        <v>37577180</v>
      </c>
      <c r="F95" s="142">
        <f t="shared" si="3"/>
        <v>4994.97275023262</v>
      </c>
    </row>
    <row r="96" spans="1:5" ht="15" customHeight="1">
      <c r="A96" s="48">
        <v>86</v>
      </c>
      <c r="C96" s="106" t="s">
        <v>454</v>
      </c>
      <c r="E96" s="48"/>
    </row>
    <row r="97" spans="1:3" ht="15" customHeight="1">
      <c r="A97" s="48">
        <v>87</v>
      </c>
      <c r="C97" s="60" t="s">
        <v>335</v>
      </c>
    </row>
    <row r="98" spans="1:6" ht="15" customHeight="1">
      <c r="A98" s="48">
        <v>88</v>
      </c>
      <c r="C98" s="48" t="s">
        <v>613</v>
      </c>
      <c r="D98" s="48">
        <v>670</v>
      </c>
      <c r="E98" s="141">
        <v>3184365</v>
      </c>
      <c r="F98" s="142">
        <f aca="true" t="shared" si="4" ref="F98:F106">E98/D98</f>
        <v>4752.7835820895525</v>
      </c>
    </row>
    <row r="99" spans="1:6" ht="15" customHeight="1">
      <c r="A99" s="48">
        <v>88.4</v>
      </c>
      <c r="C99" s="48" t="s">
        <v>641</v>
      </c>
      <c r="D99" s="48">
        <v>60</v>
      </c>
      <c r="E99" s="141">
        <v>125855</v>
      </c>
      <c r="F99" s="142">
        <f t="shared" si="4"/>
        <v>2097.5833333333335</v>
      </c>
    </row>
    <row r="100" spans="1:6" ht="15" customHeight="1">
      <c r="A100" s="48">
        <v>89</v>
      </c>
      <c r="C100" s="48" t="s">
        <v>334</v>
      </c>
      <c r="D100" s="48">
        <v>127</v>
      </c>
      <c r="E100" s="141">
        <v>252830</v>
      </c>
      <c r="F100" s="142">
        <f t="shared" si="4"/>
        <v>1990.7874015748032</v>
      </c>
    </row>
    <row r="101" spans="1:6" ht="15" customHeight="1">
      <c r="A101" s="48">
        <v>89.4</v>
      </c>
      <c r="C101" s="48" t="s">
        <v>577</v>
      </c>
      <c r="D101" s="48">
        <v>4</v>
      </c>
      <c r="E101" s="141">
        <v>5750</v>
      </c>
      <c r="F101" s="142">
        <f t="shared" si="4"/>
        <v>1437.5</v>
      </c>
    </row>
    <row r="102" spans="1:6" ht="15" customHeight="1">
      <c r="A102" s="48">
        <v>89.7</v>
      </c>
      <c r="C102" s="48" t="s">
        <v>642</v>
      </c>
      <c r="D102" s="48">
        <v>54</v>
      </c>
      <c r="E102" s="141">
        <v>113684</v>
      </c>
      <c r="F102" s="142">
        <f t="shared" si="4"/>
        <v>2105.259259259259</v>
      </c>
    </row>
    <row r="103" spans="1:6" ht="15" customHeight="1">
      <c r="A103" s="48">
        <v>90</v>
      </c>
      <c r="C103" s="48" t="s">
        <v>345</v>
      </c>
      <c r="D103" s="48">
        <v>532</v>
      </c>
      <c r="E103" s="141">
        <v>1362654</v>
      </c>
      <c r="F103" s="142">
        <f t="shared" si="4"/>
        <v>2561.3796992481202</v>
      </c>
    </row>
    <row r="104" spans="1:6" ht="15" customHeight="1">
      <c r="A104" s="48">
        <v>91</v>
      </c>
      <c r="C104" s="152" t="s">
        <v>346</v>
      </c>
      <c r="D104" s="48">
        <v>1386</v>
      </c>
      <c r="E104" s="141">
        <v>4185217</v>
      </c>
      <c r="F104" s="142">
        <f t="shared" si="4"/>
        <v>3019.6370851370853</v>
      </c>
    </row>
    <row r="105" spans="1:6" ht="15" customHeight="1">
      <c r="A105" s="48">
        <v>91.4</v>
      </c>
      <c r="C105" s="136" t="s">
        <v>565</v>
      </c>
      <c r="D105" s="48">
        <v>103</v>
      </c>
      <c r="E105" s="141">
        <v>231990</v>
      </c>
      <c r="F105" s="142">
        <f t="shared" si="4"/>
        <v>2252.330097087379</v>
      </c>
    </row>
    <row r="106" spans="1:6" ht="15" customHeight="1">
      <c r="A106" s="48">
        <v>92</v>
      </c>
      <c r="C106" s="150" t="s">
        <v>430</v>
      </c>
      <c r="D106" s="48">
        <f>SUM(D98:D105)</f>
        <v>2936</v>
      </c>
      <c r="E106" s="141">
        <v>9462345</v>
      </c>
      <c r="F106" s="142">
        <f t="shared" si="4"/>
        <v>3222.8695504087195</v>
      </c>
    </row>
    <row r="107" spans="1:6" ht="15" customHeight="1">
      <c r="A107" s="48">
        <v>93</v>
      </c>
      <c r="C107" s="151" t="s">
        <v>495</v>
      </c>
      <c r="F107" s="141"/>
    </row>
    <row r="108" spans="1:6" ht="15" customHeight="1">
      <c r="A108" s="48">
        <v>94</v>
      </c>
      <c r="C108" s="48" t="s">
        <v>638</v>
      </c>
      <c r="D108" s="106" t="s">
        <v>567</v>
      </c>
      <c r="E108" s="106" t="s">
        <v>567</v>
      </c>
      <c r="F108" s="106" t="s">
        <v>567</v>
      </c>
    </row>
    <row r="109" spans="1:6" ht="15" customHeight="1">
      <c r="A109" s="48">
        <v>95</v>
      </c>
      <c r="C109" s="152" t="s">
        <v>360</v>
      </c>
      <c r="D109" s="106" t="s">
        <v>567</v>
      </c>
      <c r="E109" s="106" t="s">
        <v>567</v>
      </c>
      <c r="F109" s="106" t="s">
        <v>567</v>
      </c>
    </row>
    <row r="110" spans="1:6" ht="15" customHeight="1">
      <c r="A110" s="48">
        <v>95.4</v>
      </c>
      <c r="C110" s="152" t="s">
        <v>566</v>
      </c>
      <c r="D110" s="48">
        <v>151</v>
      </c>
      <c r="E110" s="141">
        <v>318996</v>
      </c>
      <c r="F110" s="142">
        <f>E110/D110</f>
        <v>2112.5562913907283</v>
      </c>
    </row>
    <row r="111" spans="1:3" ht="15" customHeight="1">
      <c r="A111" s="48">
        <v>96</v>
      </c>
      <c r="C111" s="106" t="s">
        <v>430</v>
      </c>
    </row>
    <row r="112" spans="1:3" ht="15" customHeight="1">
      <c r="A112" s="48">
        <v>97</v>
      </c>
      <c r="C112" s="60" t="s">
        <v>361</v>
      </c>
    </row>
    <row r="113" spans="1:6" ht="15" customHeight="1">
      <c r="A113" s="48">
        <v>98</v>
      </c>
      <c r="C113" s="48" t="s">
        <v>271</v>
      </c>
      <c r="D113" s="106" t="s">
        <v>567</v>
      </c>
      <c r="E113" s="106" t="s">
        <v>567</v>
      </c>
      <c r="F113" s="106" t="s">
        <v>567</v>
      </c>
    </row>
    <row r="114" spans="1:6" ht="15" customHeight="1">
      <c r="A114" s="48">
        <v>99</v>
      </c>
      <c r="C114" s="48" t="s">
        <v>270</v>
      </c>
      <c r="D114" s="106" t="s">
        <v>567</v>
      </c>
      <c r="E114" s="106" t="s">
        <v>567</v>
      </c>
      <c r="F114" s="106" t="s">
        <v>567</v>
      </c>
    </row>
    <row r="115" spans="1:6" ht="15" customHeight="1">
      <c r="A115" s="48">
        <v>100</v>
      </c>
      <c r="C115" s="48" t="s">
        <v>489</v>
      </c>
      <c r="D115" s="106" t="s">
        <v>567</v>
      </c>
      <c r="E115" s="106" t="s">
        <v>567</v>
      </c>
      <c r="F115" s="106" t="s">
        <v>567</v>
      </c>
    </row>
    <row r="116" spans="1:6" ht="15" customHeight="1">
      <c r="A116" s="48">
        <v>101</v>
      </c>
      <c r="C116" s="48" t="s">
        <v>490</v>
      </c>
      <c r="D116" s="106" t="s">
        <v>567</v>
      </c>
      <c r="E116" s="106" t="s">
        <v>567</v>
      </c>
      <c r="F116" s="106" t="s">
        <v>567</v>
      </c>
    </row>
    <row r="117" spans="1:6" ht="15" customHeight="1">
      <c r="A117" s="48">
        <v>102</v>
      </c>
      <c r="C117" s="136" t="s">
        <v>491</v>
      </c>
      <c r="D117" s="106" t="s">
        <v>567</v>
      </c>
      <c r="E117" s="106" t="s">
        <v>567</v>
      </c>
      <c r="F117" s="106" t="s">
        <v>567</v>
      </c>
    </row>
    <row r="118" spans="1:3" ht="15" customHeight="1">
      <c r="A118" s="48">
        <v>103</v>
      </c>
      <c r="C118" s="134" t="s">
        <v>430</v>
      </c>
    </row>
    <row r="119" spans="1:6" ht="15" customHeight="1">
      <c r="A119" s="48">
        <v>104</v>
      </c>
      <c r="C119" s="137" t="s">
        <v>573</v>
      </c>
      <c r="D119" s="48">
        <f>D77+D83+D95+D106+D110</f>
        <v>57864</v>
      </c>
      <c r="E119" s="141">
        <v>264579643</v>
      </c>
      <c r="F119" s="142">
        <f>E119/D119</f>
        <v>4572.439565187336</v>
      </c>
    </row>
    <row r="120" ht="15" customHeight="1">
      <c r="F120" s="142" t="s">
        <v>695</v>
      </c>
    </row>
    <row r="121" spans="4:6" ht="15" customHeight="1">
      <c r="D121" s="220">
        <f>100*D77/D119</f>
        <v>79.7438822065533</v>
      </c>
      <c r="E121" s="220">
        <f>100*E77/E119</f>
        <v>80.98520300747401</v>
      </c>
      <c r="F121" s="219">
        <f>F77/F119</f>
        <v>1.0155663452364339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3"/>
  <sheetViews>
    <sheetView zoomScale="125" zoomScaleNormal="125" zoomScalePageLayoutView="0" workbookViewId="0" topLeftCell="A1">
      <selection activeCell="B3" sqref="B3"/>
    </sheetView>
  </sheetViews>
  <sheetFormatPr defaultColWidth="12.7109375" defaultRowHeight="12" customHeight="1"/>
  <cols>
    <col min="1" max="16384" width="12.7109375" style="1" customWidth="1"/>
  </cols>
  <sheetData>
    <row r="1" ht="15" customHeight="1">
      <c r="A1" s="2" t="s">
        <v>620</v>
      </c>
    </row>
    <row r="2" ht="15" customHeight="1"/>
    <row r="3" ht="15" customHeight="1">
      <c r="B3" s="1" t="s">
        <v>366</v>
      </c>
    </row>
    <row r="4" ht="15" customHeight="1"/>
    <row r="5" ht="15" customHeight="1"/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10"/>
  <sheetViews>
    <sheetView zoomScale="125" zoomScaleNormal="125" zoomScalePageLayoutView="0" workbookViewId="0" topLeftCell="A1">
      <pane xSplit="14160" ySplit="3000" topLeftCell="P58" activePane="bottomLeft" state="split"/>
      <selection pane="topLeft" activeCell="C1" sqref="C1"/>
      <selection pane="topRight" activeCell="O1" sqref="O1"/>
      <selection pane="bottomLeft" activeCell="C76" sqref="C76"/>
      <selection pane="bottomRight" activeCell="P75" sqref="P75:R75"/>
    </sheetView>
  </sheetViews>
  <sheetFormatPr defaultColWidth="12.7109375" defaultRowHeight="12" customHeight="1"/>
  <cols>
    <col min="1" max="1" width="6.28125" style="1" customWidth="1"/>
    <col min="2" max="2" width="7.421875" style="1" customWidth="1"/>
    <col min="3" max="3" width="26.421875" style="1" customWidth="1"/>
    <col min="4" max="4" width="8.8515625" style="5" customWidth="1"/>
    <col min="5" max="5" width="11.7109375" style="5" customWidth="1"/>
    <col min="6" max="6" width="10.8515625" style="5" customWidth="1"/>
    <col min="7" max="7" width="10.00390625" style="5" customWidth="1"/>
    <col min="8" max="8" width="10.421875" style="5" customWidth="1"/>
    <col min="9" max="9" width="10.140625" style="5" customWidth="1"/>
    <col min="10" max="10" width="10.7109375" style="5" customWidth="1"/>
    <col min="11" max="11" width="12.140625" style="5" customWidth="1"/>
    <col min="12" max="12" width="10.140625" style="5" customWidth="1"/>
    <col min="13" max="13" width="10.28125" style="5" customWidth="1"/>
    <col min="14" max="14" width="11.28125" style="5" customWidth="1"/>
    <col min="15" max="15" width="10.421875" style="5" customWidth="1"/>
    <col min="16" max="16" width="9.421875" style="5" customWidth="1"/>
    <col min="17" max="17" width="12.421875" style="5" customWidth="1"/>
    <col min="18" max="18" width="10.28125" style="1" customWidth="1"/>
    <col min="19" max="16384" width="12.7109375" style="1" customWidth="1"/>
  </cols>
  <sheetData>
    <row r="1" ht="15" customHeight="1">
      <c r="C1" s="158" t="s">
        <v>776</v>
      </c>
    </row>
    <row r="2" spans="3:18" ht="15" customHeight="1">
      <c r="C2" s="2" t="s">
        <v>79</v>
      </c>
      <c r="R2" s="5"/>
    </row>
    <row r="3" spans="1:18" ht="15" customHeight="1" thickBot="1">
      <c r="A3" s="7"/>
      <c r="B3" s="7" t="s">
        <v>707</v>
      </c>
      <c r="R3" s="5"/>
    </row>
    <row r="4" spans="1:18" ht="15" customHeight="1" thickBot="1">
      <c r="A4" s="7"/>
      <c r="B4" s="7" t="s">
        <v>708</v>
      </c>
      <c r="D4" s="203" t="s">
        <v>784</v>
      </c>
      <c r="E4" s="205"/>
      <c r="F4" s="204"/>
      <c r="G4" s="23" t="s">
        <v>570</v>
      </c>
      <c r="H4" s="23"/>
      <c r="I4" s="23"/>
      <c r="J4" s="23" t="s">
        <v>768</v>
      </c>
      <c r="K4" s="23"/>
      <c r="L4" s="23"/>
      <c r="M4" s="23" t="s">
        <v>572</v>
      </c>
      <c r="N4" s="23"/>
      <c r="O4" s="23"/>
      <c r="P4" s="76" t="s">
        <v>573</v>
      </c>
      <c r="Q4" s="206"/>
      <c r="R4" s="77"/>
    </row>
    <row r="5" spans="1:18" ht="15" customHeight="1">
      <c r="A5" s="7" t="s">
        <v>523</v>
      </c>
      <c r="B5" s="7" t="s">
        <v>522</v>
      </c>
      <c r="D5" s="153" t="s">
        <v>777</v>
      </c>
      <c r="E5" s="153" t="s">
        <v>779</v>
      </c>
      <c r="F5" s="153" t="s">
        <v>781</v>
      </c>
      <c r="G5" s="153" t="s">
        <v>777</v>
      </c>
      <c r="H5" s="153" t="s">
        <v>779</v>
      </c>
      <c r="I5" s="153" t="s">
        <v>781</v>
      </c>
      <c r="J5" s="153" t="s">
        <v>777</v>
      </c>
      <c r="K5" s="153" t="s">
        <v>779</v>
      </c>
      <c r="L5" s="153" t="s">
        <v>781</v>
      </c>
      <c r="M5" s="153" t="s">
        <v>777</v>
      </c>
      <c r="N5" s="153" t="s">
        <v>779</v>
      </c>
      <c r="O5" s="153" t="s">
        <v>781</v>
      </c>
      <c r="P5" s="153" t="s">
        <v>777</v>
      </c>
      <c r="Q5" s="153" t="s">
        <v>779</v>
      </c>
      <c r="R5" s="153" t="s">
        <v>781</v>
      </c>
    </row>
    <row r="6" spans="1:18" ht="15" customHeight="1">
      <c r="A6" s="7" t="s">
        <v>511</v>
      </c>
      <c r="B6" s="7" t="s">
        <v>517</v>
      </c>
      <c r="D6" s="153" t="s">
        <v>778</v>
      </c>
      <c r="E6" s="153" t="s">
        <v>780</v>
      </c>
      <c r="F6" s="153" t="s">
        <v>761</v>
      </c>
      <c r="G6" s="153" t="s">
        <v>778</v>
      </c>
      <c r="H6" s="153" t="s">
        <v>780</v>
      </c>
      <c r="I6" s="153" t="s">
        <v>761</v>
      </c>
      <c r="J6" s="153" t="s">
        <v>778</v>
      </c>
      <c r="K6" s="153" t="s">
        <v>780</v>
      </c>
      <c r="L6" s="153" t="s">
        <v>761</v>
      </c>
      <c r="M6" s="153" t="s">
        <v>778</v>
      </c>
      <c r="N6" s="153" t="s">
        <v>780</v>
      </c>
      <c r="O6" s="153" t="s">
        <v>761</v>
      </c>
      <c r="P6" s="153" t="s">
        <v>778</v>
      </c>
      <c r="Q6" s="153" t="s">
        <v>780</v>
      </c>
      <c r="R6" s="153" t="s">
        <v>761</v>
      </c>
    </row>
    <row r="7" spans="1:3" ht="15" customHeight="1">
      <c r="A7" s="1">
        <v>1</v>
      </c>
      <c r="C7" s="2" t="s">
        <v>727</v>
      </c>
    </row>
    <row r="8" spans="1:18" ht="15" customHeight="1">
      <c r="A8" s="1">
        <v>2</v>
      </c>
      <c r="B8" s="124">
        <v>1</v>
      </c>
      <c r="C8" s="1" t="s">
        <v>338</v>
      </c>
      <c r="D8" s="5">
        <v>177</v>
      </c>
      <c r="E8" s="5">
        <v>666890</v>
      </c>
      <c r="F8" s="5">
        <v>3767.74011299435</v>
      </c>
      <c r="G8" s="5">
        <v>26</v>
      </c>
      <c r="H8" s="5">
        <v>534182</v>
      </c>
      <c r="I8" s="5">
        <v>20545.46153846154</v>
      </c>
      <c r="J8" s="5">
        <v>203</v>
      </c>
      <c r="K8" s="5">
        <v>1201072</v>
      </c>
      <c r="L8" s="5">
        <v>5916.610837438424</v>
      </c>
      <c r="M8" s="5">
        <v>0</v>
      </c>
      <c r="N8" s="5">
        <v>0</v>
      </c>
      <c r="P8" s="5">
        <v>203</v>
      </c>
      <c r="Q8" s="5">
        <v>1201072</v>
      </c>
      <c r="R8" s="5">
        <v>5916.610837438424</v>
      </c>
    </row>
    <row r="9" spans="1:18" ht="15" customHeight="1">
      <c r="A9" s="1">
        <v>3</v>
      </c>
      <c r="B9" s="124">
        <v>7</v>
      </c>
      <c r="C9" s="1" t="s">
        <v>437</v>
      </c>
      <c r="D9" s="5">
        <v>383</v>
      </c>
      <c r="E9" s="5">
        <v>1320795</v>
      </c>
      <c r="F9" s="5">
        <v>3448.5509138381203</v>
      </c>
      <c r="G9" s="5">
        <v>26</v>
      </c>
      <c r="H9" s="5">
        <v>318257</v>
      </c>
      <c r="I9" s="5">
        <v>12240.653846153846</v>
      </c>
      <c r="J9" s="5">
        <v>409</v>
      </c>
      <c r="K9" s="5">
        <v>1639052</v>
      </c>
      <c r="L9" s="5">
        <v>4007.4621026894865</v>
      </c>
      <c r="M9" s="5">
        <v>5</v>
      </c>
      <c r="N9" s="5">
        <v>36920</v>
      </c>
      <c r="O9" s="5">
        <v>7384</v>
      </c>
      <c r="P9" s="5">
        <v>414</v>
      </c>
      <c r="Q9" s="5">
        <v>1675972</v>
      </c>
      <c r="R9" s="5">
        <v>4048.24154589372</v>
      </c>
    </row>
    <row r="10" spans="1:18" ht="15" customHeight="1">
      <c r="A10" s="1">
        <v>4</v>
      </c>
      <c r="B10" s="124">
        <v>26</v>
      </c>
      <c r="C10" s="1" t="s">
        <v>438</v>
      </c>
      <c r="D10" s="5">
        <v>625</v>
      </c>
      <c r="E10" s="5">
        <v>2206395</v>
      </c>
      <c r="F10" s="5">
        <v>3530.232</v>
      </c>
      <c r="G10" s="5">
        <v>2</v>
      </c>
      <c r="H10" s="5">
        <v>15300</v>
      </c>
      <c r="I10" s="5">
        <v>7650</v>
      </c>
      <c r="J10" s="5">
        <v>627</v>
      </c>
      <c r="K10" s="5">
        <v>2221695</v>
      </c>
      <c r="L10" s="5">
        <v>3543.373205741627</v>
      </c>
      <c r="M10" s="5">
        <v>17</v>
      </c>
      <c r="N10" s="5">
        <v>122319</v>
      </c>
      <c r="O10" s="5">
        <v>7195.235294117647</v>
      </c>
      <c r="P10" s="5">
        <v>644</v>
      </c>
      <c r="Q10" s="5">
        <v>2344014</v>
      </c>
      <c r="R10" s="5">
        <v>3639.773291925466</v>
      </c>
    </row>
    <row r="11" spans="1:18" ht="15" customHeight="1">
      <c r="A11" s="1">
        <v>5</v>
      </c>
      <c r="B11" s="124">
        <v>27</v>
      </c>
      <c r="C11" s="1" t="s">
        <v>562</v>
      </c>
      <c r="D11" s="5">
        <v>178</v>
      </c>
      <c r="E11" s="5">
        <v>805550</v>
      </c>
      <c r="F11" s="5">
        <v>4525.561797752809</v>
      </c>
      <c r="G11" s="5">
        <v>8</v>
      </c>
      <c r="H11" s="5">
        <v>183781</v>
      </c>
      <c r="I11" s="5">
        <v>22972.625</v>
      </c>
      <c r="J11" s="5">
        <v>186</v>
      </c>
      <c r="K11" s="5">
        <v>989331</v>
      </c>
      <c r="L11" s="5">
        <v>5318.9838709677415</v>
      </c>
      <c r="M11" s="5">
        <v>0</v>
      </c>
      <c r="N11" s="5">
        <v>0</v>
      </c>
      <c r="P11" s="5">
        <v>186</v>
      </c>
      <c r="Q11" s="5">
        <v>989331</v>
      </c>
      <c r="R11" s="5">
        <v>5318.9838709677415</v>
      </c>
    </row>
    <row r="12" spans="1:18" ht="15" customHeight="1">
      <c r="A12" s="1">
        <v>6</v>
      </c>
      <c r="B12" s="124">
        <v>34</v>
      </c>
      <c r="C12" s="1" t="s">
        <v>439</v>
      </c>
      <c r="D12" s="5">
        <v>473</v>
      </c>
      <c r="E12" s="5">
        <v>1552673</v>
      </c>
      <c r="F12" s="5">
        <v>3282.6067653276955</v>
      </c>
      <c r="G12" s="5">
        <v>3</v>
      </c>
      <c r="H12" s="5">
        <v>48888</v>
      </c>
      <c r="I12" s="5">
        <v>16296</v>
      </c>
      <c r="J12" s="5">
        <v>476</v>
      </c>
      <c r="K12" s="5">
        <v>1601561</v>
      </c>
      <c r="L12" s="5">
        <v>3364.623949579832</v>
      </c>
      <c r="M12" s="5">
        <v>12</v>
      </c>
      <c r="N12" s="5">
        <v>269357</v>
      </c>
      <c r="O12" s="5">
        <v>22446.416666666668</v>
      </c>
      <c r="P12" s="5">
        <v>488</v>
      </c>
      <c r="Q12" s="5">
        <v>1870918</v>
      </c>
      <c r="R12" s="5">
        <v>3833.848360655738</v>
      </c>
    </row>
    <row r="13" spans="1:18" ht="15" customHeight="1">
      <c r="A13" s="1">
        <v>7</v>
      </c>
      <c r="B13" s="124">
        <v>37</v>
      </c>
      <c r="C13" s="9" t="s">
        <v>144</v>
      </c>
      <c r="D13" s="10">
        <v>7276</v>
      </c>
      <c r="E13" s="10">
        <v>41237266</v>
      </c>
      <c r="F13" s="5">
        <v>5667.573666849918</v>
      </c>
      <c r="G13" s="10">
        <v>203</v>
      </c>
      <c r="H13" s="10">
        <v>5740310</v>
      </c>
      <c r="I13" s="5">
        <v>28277.389162561576</v>
      </c>
      <c r="J13" s="10">
        <v>7479</v>
      </c>
      <c r="K13" s="10">
        <v>46977576</v>
      </c>
      <c r="L13" s="5">
        <v>6281.2643401524265</v>
      </c>
      <c r="M13" s="10">
        <v>230</v>
      </c>
      <c r="N13" s="10">
        <v>63817215</v>
      </c>
      <c r="O13" s="5">
        <v>277466.152173913</v>
      </c>
      <c r="P13" s="10">
        <v>7709</v>
      </c>
      <c r="Q13" s="10">
        <v>110794791</v>
      </c>
      <c r="R13" s="5">
        <v>14372.135296406797</v>
      </c>
    </row>
    <row r="14" spans="1:18" ht="15" customHeight="1">
      <c r="A14" s="1">
        <v>8</v>
      </c>
      <c r="C14" s="7" t="s">
        <v>728</v>
      </c>
      <c r="D14" s="5">
        <v>9112</v>
      </c>
      <c r="E14" s="5">
        <v>47789569</v>
      </c>
      <c r="F14" s="5">
        <v>5244.684920983319</v>
      </c>
      <c r="G14" s="5">
        <v>268</v>
      </c>
      <c r="H14" s="5">
        <v>6840718</v>
      </c>
      <c r="I14" s="5">
        <v>25525.067164179105</v>
      </c>
      <c r="J14" s="5">
        <v>9380</v>
      </c>
      <c r="K14" s="5">
        <v>54630287</v>
      </c>
      <c r="L14" s="5">
        <v>5824.1244136460555</v>
      </c>
      <c r="M14" s="5">
        <v>264</v>
      </c>
      <c r="N14" s="5">
        <v>64245811</v>
      </c>
      <c r="O14" s="5">
        <v>243355.3446969697</v>
      </c>
      <c r="P14" s="5">
        <v>9644</v>
      </c>
      <c r="Q14" s="5">
        <v>118876098</v>
      </c>
      <c r="R14" s="5">
        <v>12326.430734135214</v>
      </c>
    </row>
    <row r="15" spans="1:18" ht="15" customHeight="1">
      <c r="A15" s="1">
        <v>9</v>
      </c>
      <c r="C15" s="2" t="s">
        <v>557</v>
      </c>
      <c r="R15" s="5"/>
    </row>
    <row r="16" spans="1:18" ht="15" customHeight="1">
      <c r="A16" s="1">
        <v>10</v>
      </c>
      <c r="B16" s="124">
        <v>10</v>
      </c>
      <c r="C16" s="1" t="s">
        <v>450</v>
      </c>
      <c r="D16" s="5">
        <v>779</v>
      </c>
      <c r="E16" s="5">
        <v>3211973</v>
      </c>
      <c r="F16" s="5">
        <v>4123.200256739409</v>
      </c>
      <c r="G16" s="5">
        <v>48</v>
      </c>
      <c r="H16" s="5">
        <v>1032256</v>
      </c>
      <c r="I16" s="5">
        <v>21505.333333333332</v>
      </c>
      <c r="J16" s="5">
        <v>827</v>
      </c>
      <c r="K16" s="5">
        <v>4244229</v>
      </c>
      <c r="L16" s="5">
        <v>5132.078597339782</v>
      </c>
      <c r="M16" s="5">
        <v>19</v>
      </c>
      <c r="N16" s="5">
        <v>183954</v>
      </c>
      <c r="O16" s="5">
        <v>9681.78947368421</v>
      </c>
      <c r="P16" s="5">
        <v>846</v>
      </c>
      <c r="Q16" s="5">
        <v>4428183</v>
      </c>
      <c r="R16" s="5">
        <v>5234.258865248227</v>
      </c>
    </row>
    <row r="17" spans="1:18" ht="15" customHeight="1">
      <c r="A17" s="1">
        <v>11</v>
      </c>
      <c r="B17" s="124">
        <v>14</v>
      </c>
      <c r="C17" s="1" t="s">
        <v>113</v>
      </c>
      <c r="D17" s="5">
        <v>934</v>
      </c>
      <c r="E17" s="5">
        <v>3942100</v>
      </c>
      <c r="F17" s="5">
        <v>4220.6638115631695</v>
      </c>
      <c r="G17" s="5">
        <v>19</v>
      </c>
      <c r="H17" s="5">
        <v>145111</v>
      </c>
      <c r="I17" s="5">
        <v>7637.421052631579</v>
      </c>
      <c r="J17" s="5">
        <v>953</v>
      </c>
      <c r="K17" s="5">
        <v>4087211</v>
      </c>
      <c r="L17" s="5">
        <v>4288.783840503673</v>
      </c>
      <c r="M17" s="5">
        <v>12</v>
      </c>
      <c r="N17" s="5">
        <v>193836</v>
      </c>
      <c r="O17" s="5">
        <v>16153</v>
      </c>
      <c r="P17" s="5">
        <v>965</v>
      </c>
      <c r="Q17" s="5">
        <v>4281047</v>
      </c>
      <c r="R17" s="5">
        <v>4436.318134715026</v>
      </c>
    </row>
    <row r="18" spans="1:18" ht="15" customHeight="1">
      <c r="A18" s="1">
        <v>12</v>
      </c>
      <c r="B18" s="124">
        <v>28</v>
      </c>
      <c r="C18" s="1" t="s">
        <v>225</v>
      </c>
      <c r="D18" s="5">
        <v>966</v>
      </c>
      <c r="E18" s="5">
        <v>3879079</v>
      </c>
      <c r="F18" s="5">
        <v>4015.609730848861</v>
      </c>
      <c r="G18" s="5">
        <v>79</v>
      </c>
      <c r="H18" s="5">
        <v>1547785</v>
      </c>
      <c r="I18" s="5">
        <v>19592.21518987342</v>
      </c>
      <c r="J18" s="5">
        <v>1045</v>
      </c>
      <c r="K18" s="5">
        <v>5426864</v>
      </c>
      <c r="L18" s="5">
        <v>5193.171291866029</v>
      </c>
      <c r="M18" s="5">
        <v>7</v>
      </c>
      <c r="N18" s="5">
        <v>83564</v>
      </c>
      <c r="O18" s="5">
        <v>11937.714285714286</v>
      </c>
      <c r="P18" s="5">
        <v>1052</v>
      </c>
      <c r="Q18" s="5">
        <v>5510428</v>
      </c>
      <c r="R18" s="5">
        <v>5238.0494296577945</v>
      </c>
    </row>
    <row r="19" spans="1:18" ht="15" customHeight="1">
      <c r="A19" s="1">
        <v>13</v>
      </c>
      <c r="B19" s="124">
        <v>31</v>
      </c>
      <c r="C19" s="1" t="s">
        <v>459</v>
      </c>
      <c r="D19" s="5">
        <v>1321</v>
      </c>
      <c r="E19" s="5">
        <v>6189439</v>
      </c>
      <c r="F19" s="5">
        <v>4685.419379258138</v>
      </c>
      <c r="G19" s="5">
        <v>83</v>
      </c>
      <c r="H19" s="5">
        <v>5013931</v>
      </c>
      <c r="I19" s="5">
        <v>60408.80722891566</v>
      </c>
      <c r="J19" s="5">
        <v>1404</v>
      </c>
      <c r="K19" s="5">
        <v>11203370</v>
      </c>
      <c r="L19" s="5">
        <v>7979.608262108262</v>
      </c>
      <c r="M19" s="5">
        <v>60</v>
      </c>
      <c r="N19" s="5">
        <v>1211239</v>
      </c>
      <c r="O19" s="5">
        <v>20187.316666666666</v>
      </c>
      <c r="P19" s="5">
        <v>1464</v>
      </c>
      <c r="Q19" s="5">
        <v>12414609</v>
      </c>
      <c r="R19" s="5">
        <v>8479.92418032787</v>
      </c>
    </row>
    <row r="20" spans="1:18" ht="15" customHeight="1">
      <c r="A20" s="1">
        <v>14</v>
      </c>
      <c r="B20" s="124">
        <v>36</v>
      </c>
      <c r="C20" s="1" t="s">
        <v>460</v>
      </c>
      <c r="D20" s="5">
        <v>948</v>
      </c>
      <c r="E20" s="5">
        <v>4662151</v>
      </c>
      <c r="F20" s="5">
        <v>4917.880801687764</v>
      </c>
      <c r="G20" s="5">
        <v>61</v>
      </c>
      <c r="H20" s="5">
        <v>1416423</v>
      </c>
      <c r="I20" s="5">
        <v>23220.049180327867</v>
      </c>
      <c r="J20" s="5">
        <v>1009</v>
      </c>
      <c r="K20" s="5">
        <v>6078574</v>
      </c>
      <c r="L20" s="5">
        <v>6024.354806739346</v>
      </c>
      <c r="M20" s="5">
        <v>8</v>
      </c>
      <c r="N20" s="5">
        <v>187228</v>
      </c>
      <c r="O20" s="5">
        <v>23403.5</v>
      </c>
      <c r="P20" s="5">
        <v>1017</v>
      </c>
      <c r="Q20" s="5">
        <v>6265802</v>
      </c>
      <c r="R20" s="5">
        <v>6161.063913470993</v>
      </c>
    </row>
    <row r="21" spans="1:18" ht="15" customHeight="1">
      <c r="A21" s="1">
        <v>15</v>
      </c>
      <c r="B21" s="124">
        <v>45</v>
      </c>
      <c r="C21" s="9" t="s">
        <v>461</v>
      </c>
      <c r="D21" s="10">
        <v>448</v>
      </c>
      <c r="E21" s="10">
        <v>1902821</v>
      </c>
      <c r="F21" s="5">
        <v>4247.368303571428</v>
      </c>
      <c r="G21" s="10">
        <v>28</v>
      </c>
      <c r="H21" s="10">
        <v>374340</v>
      </c>
      <c r="I21" s="5">
        <v>13369.285714285714</v>
      </c>
      <c r="J21" s="10">
        <v>476</v>
      </c>
      <c r="K21" s="10">
        <v>2277161</v>
      </c>
      <c r="L21" s="5">
        <v>4783.951680672269</v>
      </c>
      <c r="M21" s="10">
        <v>22</v>
      </c>
      <c r="N21" s="10">
        <v>157737</v>
      </c>
      <c r="O21" s="5">
        <v>7169.863636363636</v>
      </c>
      <c r="P21" s="10">
        <v>498</v>
      </c>
      <c r="Q21" s="10">
        <v>2434898</v>
      </c>
      <c r="R21" s="5">
        <v>4889.353413654619</v>
      </c>
    </row>
    <row r="22" spans="1:18" ht="15" customHeight="1">
      <c r="A22" s="1">
        <v>16</v>
      </c>
      <c r="C22" s="7" t="s">
        <v>558</v>
      </c>
      <c r="D22" s="5">
        <v>5396</v>
      </c>
      <c r="E22" s="5">
        <v>23787563</v>
      </c>
      <c r="F22" s="5">
        <v>4408.369718309859</v>
      </c>
      <c r="G22" s="5">
        <v>318</v>
      </c>
      <c r="H22" s="5">
        <v>9529846</v>
      </c>
      <c r="I22" s="5">
        <v>29968.069182389936</v>
      </c>
      <c r="J22" s="5">
        <v>5714</v>
      </c>
      <c r="K22" s="5">
        <v>33317409</v>
      </c>
      <c r="L22" s="5">
        <v>5830.838116905846</v>
      </c>
      <c r="M22" s="5">
        <v>128</v>
      </c>
      <c r="N22" s="5">
        <v>2017558</v>
      </c>
      <c r="O22" s="5">
        <v>15762.171875</v>
      </c>
      <c r="P22" s="5">
        <v>5842</v>
      </c>
      <c r="Q22" s="5">
        <v>35334967</v>
      </c>
      <c r="R22" s="5">
        <v>6048.436665525505</v>
      </c>
    </row>
    <row r="23" spans="1:18" ht="15" customHeight="1">
      <c r="A23" s="1">
        <v>17</v>
      </c>
      <c r="C23" s="2" t="s">
        <v>726</v>
      </c>
      <c r="R23" s="5"/>
    </row>
    <row r="24" spans="1:18" ht="15" customHeight="1">
      <c r="A24" s="1">
        <v>18</v>
      </c>
      <c r="B24" s="124">
        <v>6</v>
      </c>
      <c r="C24" s="1" t="s">
        <v>231</v>
      </c>
      <c r="D24" s="5">
        <v>1102</v>
      </c>
      <c r="E24" s="5">
        <v>5873935</v>
      </c>
      <c r="F24" s="5">
        <v>5330.249546279492</v>
      </c>
      <c r="G24" s="5">
        <v>68</v>
      </c>
      <c r="H24" s="5">
        <v>1338972</v>
      </c>
      <c r="I24" s="5">
        <v>19690.764705882353</v>
      </c>
      <c r="J24" s="5">
        <v>1170</v>
      </c>
      <c r="K24" s="5">
        <v>7212907</v>
      </c>
      <c r="L24" s="5">
        <v>6164.877777777778</v>
      </c>
      <c r="M24" s="5">
        <v>35</v>
      </c>
      <c r="N24" s="5">
        <v>2615331</v>
      </c>
      <c r="O24" s="5">
        <v>74723.74285714286</v>
      </c>
      <c r="P24" s="5">
        <v>1205</v>
      </c>
      <c r="Q24" s="5">
        <v>9828238</v>
      </c>
      <c r="R24" s="5">
        <v>8156.214107883818</v>
      </c>
    </row>
    <row r="25" spans="1:18" ht="15" customHeight="1">
      <c r="A25" s="1">
        <v>19</v>
      </c>
      <c r="B25" s="124">
        <v>15</v>
      </c>
      <c r="C25" s="1" t="s">
        <v>467</v>
      </c>
      <c r="D25" s="5">
        <v>376</v>
      </c>
      <c r="E25" s="5">
        <v>1118519</v>
      </c>
      <c r="F25" s="5">
        <v>2974.784574468085</v>
      </c>
      <c r="G25" s="5">
        <v>5</v>
      </c>
      <c r="H25" s="5">
        <v>24780</v>
      </c>
      <c r="I25" s="5">
        <v>4956</v>
      </c>
      <c r="J25" s="5">
        <v>381</v>
      </c>
      <c r="K25" s="5">
        <v>1143299</v>
      </c>
      <c r="L25" s="5">
        <v>3000.784776902887</v>
      </c>
      <c r="M25" s="5">
        <v>5</v>
      </c>
      <c r="N25" s="5">
        <v>100629</v>
      </c>
      <c r="O25" s="5">
        <v>20125.8</v>
      </c>
      <c r="P25" s="5">
        <v>386</v>
      </c>
      <c r="Q25" s="5">
        <v>1243928</v>
      </c>
      <c r="R25" s="5">
        <v>3222.6113989637306</v>
      </c>
    </row>
    <row r="26" spans="1:18" ht="15" customHeight="1">
      <c r="A26" s="1">
        <v>20</v>
      </c>
      <c r="B26" s="124">
        <v>18</v>
      </c>
      <c r="C26" s="1" t="s">
        <v>395</v>
      </c>
      <c r="D26" s="5">
        <v>585</v>
      </c>
      <c r="E26" s="5">
        <v>1849496</v>
      </c>
      <c r="F26" s="5">
        <v>3161.531623931624</v>
      </c>
      <c r="G26" s="5">
        <v>24</v>
      </c>
      <c r="H26" s="5">
        <v>479084</v>
      </c>
      <c r="I26" s="5">
        <v>19961.833333333332</v>
      </c>
      <c r="J26" s="5">
        <v>609</v>
      </c>
      <c r="K26" s="5">
        <v>2328580</v>
      </c>
      <c r="L26" s="5">
        <v>3823.6124794745483</v>
      </c>
      <c r="M26" s="5">
        <v>26</v>
      </c>
      <c r="N26" s="5">
        <v>2190692</v>
      </c>
      <c r="O26" s="5">
        <v>84257.38461538461</v>
      </c>
      <c r="P26" s="5">
        <v>635</v>
      </c>
      <c r="Q26" s="5">
        <v>4519272</v>
      </c>
      <c r="R26" s="5">
        <v>7116.963779527559</v>
      </c>
    </row>
    <row r="27" spans="1:18" ht="15" customHeight="1">
      <c r="A27" s="1">
        <v>21</v>
      </c>
      <c r="B27" s="124">
        <v>24</v>
      </c>
      <c r="C27" s="1" t="s">
        <v>396</v>
      </c>
      <c r="D27" s="5">
        <v>8369</v>
      </c>
      <c r="E27" s="5">
        <v>48745844</v>
      </c>
      <c r="F27" s="5">
        <v>5824.5721113633645</v>
      </c>
      <c r="G27" s="5">
        <v>470</v>
      </c>
      <c r="H27" s="5">
        <v>16754703</v>
      </c>
      <c r="I27" s="5">
        <v>35648.30425531915</v>
      </c>
      <c r="J27" s="5">
        <v>8839</v>
      </c>
      <c r="K27" s="5">
        <v>65500547</v>
      </c>
      <c r="L27" s="5">
        <v>7410.402421088358</v>
      </c>
      <c r="M27" s="5">
        <v>228</v>
      </c>
      <c r="N27" s="5">
        <v>58423520</v>
      </c>
      <c r="O27" s="5">
        <v>256243.50877192983</v>
      </c>
      <c r="P27" s="5">
        <v>9067</v>
      </c>
      <c r="Q27" s="5">
        <v>123924067</v>
      </c>
      <c r="R27" s="5">
        <v>13667.59313995809</v>
      </c>
    </row>
    <row r="28" spans="1:18" ht="15" customHeight="1">
      <c r="A28" s="1">
        <v>22</v>
      </c>
      <c r="B28" s="124">
        <v>25</v>
      </c>
      <c r="C28" s="1" t="s">
        <v>561</v>
      </c>
      <c r="D28" s="5">
        <v>1107</v>
      </c>
      <c r="E28" s="5">
        <v>5728225</v>
      </c>
      <c r="F28" s="5">
        <v>5174.5483288166215</v>
      </c>
      <c r="G28" s="5">
        <v>13</v>
      </c>
      <c r="H28" s="5">
        <v>184286</v>
      </c>
      <c r="I28" s="5">
        <v>14175.846153846154</v>
      </c>
      <c r="J28" s="5">
        <v>1120</v>
      </c>
      <c r="K28" s="5">
        <v>5912511</v>
      </c>
      <c r="L28" s="5">
        <v>5279.027678571429</v>
      </c>
      <c r="M28" s="5">
        <v>16</v>
      </c>
      <c r="N28" s="5">
        <v>629108</v>
      </c>
      <c r="O28" s="5">
        <v>39319.25</v>
      </c>
      <c r="P28" s="5">
        <v>1136</v>
      </c>
      <c r="Q28" s="5">
        <v>6541619</v>
      </c>
      <c r="R28" s="5">
        <v>5758.467429577465</v>
      </c>
    </row>
    <row r="29" spans="1:18" ht="15" customHeight="1">
      <c r="A29" s="1">
        <v>23</v>
      </c>
      <c r="B29" s="124">
        <v>40</v>
      </c>
      <c r="C29" s="1" t="s">
        <v>398</v>
      </c>
      <c r="D29" s="5">
        <v>546</v>
      </c>
      <c r="E29" s="5">
        <v>1990556</v>
      </c>
      <c r="F29" s="5">
        <v>3645.70695970696</v>
      </c>
      <c r="G29" s="5">
        <v>0</v>
      </c>
      <c r="H29" s="5">
        <v>0</v>
      </c>
      <c r="J29" s="5">
        <v>546</v>
      </c>
      <c r="K29" s="5">
        <v>1990556</v>
      </c>
      <c r="L29" s="5">
        <v>3645.70695970696</v>
      </c>
      <c r="M29" s="5">
        <v>12</v>
      </c>
      <c r="N29" s="5">
        <v>85657</v>
      </c>
      <c r="O29" s="5">
        <v>7138.083333333333</v>
      </c>
      <c r="P29" s="5">
        <v>558</v>
      </c>
      <c r="Q29" s="5">
        <v>2076213</v>
      </c>
      <c r="R29" s="5">
        <v>3720.8118279569894</v>
      </c>
    </row>
    <row r="30" spans="1:18" ht="15" customHeight="1">
      <c r="A30" s="1">
        <v>24</v>
      </c>
      <c r="B30" s="124">
        <v>43</v>
      </c>
      <c r="C30" s="1" t="s">
        <v>399</v>
      </c>
      <c r="D30" s="5">
        <v>1150</v>
      </c>
      <c r="E30" s="5">
        <v>3927079</v>
      </c>
      <c r="F30" s="5">
        <v>3414.851304347826</v>
      </c>
      <c r="G30" s="5">
        <v>12</v>
      </c>
      <c r="H30" s="5">
        <v>231689</v>
      </c>
      <c r="I30" s="5">
        <v>19307.416666666668</v>
      </c>
      <c r="J30" s="5">
        <v>1162</v>
      </c>
      <c r="K30" s="5">
        <v>4158768</v>
      </c>
      <c r="L30" s="5">
        <v>3578.974182444062</v>
      </c>
      <c r="M30" s="5">
        <v>25</v>
      </c>
      <c r="N30" s="5">
        <v>164183</v>
      </c>
      <c r="O30" s="5">
        <v>6567.32</v>
      </c>
      <c r="P30" s="5">
        <v>1187</v>
      </c>
      <c r="Q30" s="5">
        <v>4322951</v>
      </c>
      <c r="R30" s="5">
        <v>3641.9132266217352</v>
      </c>
    </row>
    <row r="31" spans="1:18" ht="15" customHeight="1">
      <c r="A31" s="1">
        <v>25</v>
      </c>
      <c r="B31" s="124">
        <v>50</v>
      </c>
      <c r="C31" s="9" t="s">
        <v>400</v>
      </c>
      <c r="D31" s="10">
        <v>1057</v>
      </c>
      <c r="E31" s="10">
        <v>4976646</v>
      </c>
      <c r="F31" s="5">
        <v>4708.274361400189</v>
      </c>
      <c r="G31" s="10">
        <v>41</v>
      </c>
      <c r="H31" s="10">
        <v>556444</v>
      </c>
      <c r="I31" s="5">
        <v>13571.80487804878</v>
      </c>
      <c r="J31" s="10">
        <v>1098</v>
      </c>
      <c r="K31" s="10">
        <v>5533090</v>
      </c>
      <c r="L31" s="5">
        <v>5039.24408014572</v>
      </c>
      <c r="M31" s="10">
        <v>17</v>
      </c>
      <c r="N31" s="10">
        <v>141063</v>
      </c>
      <c r="O31" s="5">
        <v>8297.823529411764</v>
      </c>
      <c r="P31" s="10">
        <v>1115</v>
      </c>
      <c r="Q31" s="10">
        <v>5674153</v>
      </c>
      <c r="R31" s="5">
        <v>5088.926457399103</v>
      </c>
    </row>
    <row r="32" spans="1:18" ht="15" customHeight="1">
      <c r="A32" s="1">
        <v>26</v>
      </c>
      <c r="C32" s="7" t="s">
        <v>692</v>
      </c>
      <c r="D32" s="5">
        <v>14292</v>
      </c>
      <c r="E32" s="5">
        <v>74210300</v>
      </c>
      <c r="F32" s="5">
        <v>5192.436328015673</v>
      </c>
      <c r="G32" s="5">
        <v>633</v>
      </c>
      <c r="H32" s="5">
        <v>19569958</v>
      </c>
      <c r="I32" s="5">
        <v>30916.205371248026</v>
      </c>
      <c r="J32" s="5">
        <v>14925</v>
      </c>
      <c r="K32" s="5">
        <v>93780258</v>
      </c>
      <c r="L32" s="5">
        <v>6283.434371859296</v>
      </c>
      <c r="M32" s="5">
        <v>364</v>
      </c>
      <c r="N32" s="5">
        <v>64350183</v>
      </c>
      <c r="O32" s="5">
        <v>176786.21703296702</v>
      </c>
      <c r="P32" s="5">
        <v>15289</v>
      </c>
      <c r="Q32" s="5">
        <v>158130441</v>
      </c>
      <c r="R32" s="5">
        <v>10342.758911635816</v>
      </c>
    </row>
    <row r="33" spans="1:18" ht="15" customHeight="1">
      <c r="A33" s="1">
        <v>27</v>
      </c>
      <c r="C33" s="2" t="s">
        <v>401</v>
      </c>
      <c r="R33" s="5"/>
    </row>
    <row r="34" spans="1:18" ht="15" customHeight="1">
      <c r="A34" s="1">
        <v>28</v>
      </c>
      <c r="B34" s="124">
        <v>9</v>
      </c>
      <c r="C34" s="1" t="s">
        <v>449</v>
      </c>
      <c r="D34" s="5">
        <v>858</v>
      </c>
      <c r="E34" s="5">
        <v>3291356</v>
      </c>
      <c r="F34" s="5">
        <v>3836.079254079254</v>
      </c>
      <c r="G34" s="5">
        <v>33</v>
      </c>
      <c r="H34" s="5">
        <v>446768</v>
      </c>
      <c r="I34" s="5">
        <v>13538.424242424242</v>
      </c>
      <c r="J34" s="5">
        <v>891</v>
      </c>
      <c r="K34" s="5">
        <v>3738124</v>
      </c>
      <c r="L34" s="5">
        <v>4195.425364758698</v>
      </c>
      <c r="M34" s="5">
        <v>25</v>
      </c>
      <c r="N34" s="5">
        <v>350459</v>
      </c>
      <c r="O34" s="5">
        <v>14018.36</v>
      </c>
      <c r="P34" s="5">
        <v>916</v>
      </c>
      <c r="Q34" s="5">
        <v>4088583</v>
      </c>
      <c r="R34" s="5">
        <v>4463.518558951965</v>
      </c>
    </row>
    <row r="35" spans="1:18" ht="15" customHeight="1">
      <c r="A35" s="1">
        <v>29</v>
      </c>
      <c r="B35" s="124">
        <v>20</v>
      </c>
      <c r="C35" s="1" t="s">
        <v>232</v>
      </c>
      <c r="D35" s="5">
        <v>748</v>
      </c>
      <c r="E35" s="5">
        <v>4626147</v>
      </c>
      <c r="F35" s="5">
        <v>6184.688502673796</v>
      </c>
      <c r="G35" s="5">
        <v>63</v>
      </c>
      <c r="H35" s="5">
        <v>872394</v>
      </c>
      <c r="I35" s="5">
        <v>13847.52380952381</v>
      </c>
      <c r="J35" s="5">
        <v>811</v>
      </c>
      <c r="K35" s="5">
        <v>5498541</v>
      </c>
      <c r="L35" s="5">
        <v>6779.951911220715</v>
      </c>
      <c r="M35" s="5">
        <v>18</v>
      </c>
      <c r="N35" s="5">
        <v>361610</v>
      </c>
      <c r="O35" s="5">
        <v>20089.444444444445</v>
      </c>
      <c r="P35" s="5">
        <v>829</v>
      </c>
      <c r="Q35" s="5">
        <v>5860151</v>
      </c>
      <c r="R35" s="5">
        <v>7068.939686369119</v>
      </c>
    </row>
    <row r="36" spans="1:18" ht="15" customHeight="1">
      <c r="A36" s="1">
        <v>30</v>
      </c>
      <c r="B36" s="124">
        <v>29</v>
      </c>
      <c r="C36" s="1" t="s">
        <v>157</v>
      </c>
      <c r="D36" s="5">
        <v>853</v>
      </c>
      <c r="E36" s="5">
        <v>2976120</v>
      </c>
      <c r="F36" s="5">
        <v>3489.0035169988278</v>
      </c>
      <c r="G36" s="5">
        <v>2</v>
      </c>
      <c r="H36" s="5">
        <v>101992</v>
      </c>
      <c r="I36" s="5">
        <v>50996</v>
      </c>
      <c r="J36" s="5">
        <v>855</v>
      </c>
      <c r="K36" s="5">
        <v>3078112</v>
      </c>
      <c r="L36" s="5">
        <v>3600.1309941520467</v>
      </c>
      <c r="M36" s="5">
        <v>8</v>
      </c>
      <c r="N36" s="5">
        <v>733908</v>
      </c>
      <c r="O36" s="5">
        <v>91738.5</v>
      </c>
      <c r="P36" s="5">
        <v>863</v>
      </c>
      <c r="Q36" s="5">
        <v>3812020</v>
      </c>
      <c r="R36" s="5">
        <v>4417.172653534183</v>
      </c>
    </row>
    <row r="37" spans="1:18" ht="15" customHeight="1">
      <c r="A37" s="1">
        <v>31</v>
      </c>
      <c r="B37" s="124">
        <v>30</v>
      </c>
      <c r="C37" s="1" t="s">
        <v>233</v>
      </c>
      <c r="D37" s="5">
        <v>464</v>
      </c>
      <c r="E37" s="5">
        <v>1682607</v>
      </c>
      <c r="F37" s="5">
        <v>3626.3081896551726</v>
      </c>
      <c r="G37" s="5">
        <v>19</v>
      </c>
      <c r="H37" s="5">
        <v>344244</v>
      </c>
      <c r="I37" s="5">
        <v>18118.105263157893</v>
      </c>
      <c r="J37" s="5">
        <v>483</v>
      </c>
      <c r="K37" s="5">
        <v>2026851</v>
      </c>
      <c r="L37" s="5">
        <v>4196.378881987577</v>
      </c>
      <c r="M37" s="5">
        <v>7</v>
      </c>
      <c r="N37" s="5">
        <v>187365</v>
      </c>
      <c r="O37" s="5">
        <v>26766.428571428572</v>
      </c>
      <c r="P37" s="5">
        <v>490</v>
      </c>
      <c r="Q37" s="5">
        <v>2214216</v>
      </c>
      <c r="R37" s="5">
        <v>4518.808163265307</v>
      </c>
    </row>
    <row r="38" spans="1:18" ht="15" customHeight="1">
      <c r="A38" s="1">
        <v>32</v>
      </c>
      <c r="B38" s="124">
        <v>35</v>
      </c>
      <c r="C38" s="1" t="s">
        <v>410</v>
      </c>
      <c r="D38" s="5">
        <v>760</v>
      </c>
      <c r="E38" s="5">
        <v>2579887</v>
      </c>
      <c r="F38" s="5">
        <v>3394.588157894737</v>
      </c>
      <c r="G38" s="5">
        <v>31</v>
      </c>
      <c r="H38" s="5">
        <v>282442</v>
      </c>
      <c r="I38" s="5">
        <v>9111.032258064517</v>
      </c>
      <c r="J38" s="5">
        <v>791</v>
      </c>
      <c r="K38" s="5">
        <v>2862329</v>
      </c>
      <c r="L38" s="5">
        <v>3618.6207332490517</v>
      </c>
      <c r="M38" s="5">
        <v>8</v>
      </c>
      <c r="N38" s="5">
        <v>115307</v>
      </c>
      <c r="O38" s="5">
        <v>14413.375</v>
      </c>
      <c r="P38" s="5">
        <v>799</v>
      </c>
      <c r="Q38" s="5">
        <v>2977636</v>
      </c>
      <c r="R38" s="5">
        <v>3726.70337922403</v>
      </c>
    </row>
    <row r="39" spans="1:18" ht="15" customHeight="1">
      <c r="A39" s="1">
        <v>33</v>
      </c>
      <c r="B39" s="124">
        <v>38</v>
      </c>
      <c r="C39" s="1" t="s">
        <v>680</v>
      </c>
      <c r="D39" s="5">
        <v>1461</v>
      </c>
      <c r="E39" s="5">
        <v>6203104</v>
      </c>
      <c r="F39" s="5">
        <v>4245.793292265572</v>
      </c>
      <c r="G39" s="5">
        <v>75</v>
      </c>
      <c r="H39" s="5">
        <v>740975</v>
      </c>
      <c r="I39" s="5">
        <v>9879.666666666666</v>
      </c>
      <c r="J39" s="5">
        <v>1536</v>
      </c>
      <c r="K39" s="5">
        <v>6944079</v>
      </c>
      <c r="L39" s="5">
        <v>4520.884765625</v>
      </c>
      <c r="M39" s="5">
        <v>22</v>
      </c>
      <c r="N39" s="5">
        <v>259778</v>
      </c>
      <c r="O39" s="5">
        <v>11808.09090909091</v>
      </c>
      <c r="P39" s="5">
        <v>1558</v>
      </c>
      <c r="Q39" s="5">
        <v>7203857</v>
      </c>
      <c r="R39" s="5">
        <v>4623.784980744545</v>
      </c>
    </row>
    <row r="40" spans="1:18" ht="15" customHeight="1">
      <c r="A40" s="1">
        <v>34</v>
      </c>
      <c r="B40" s="124">
        <v>39</v>
      </c>
      <c r="C40" s="1" t="s">
        <v>411</v>
      </c>
      <c r="D40" s="5">
        <v>549</v>
      </c>
      <c r="E40" s="5">
        <v>2142091</v>
      </c>
      <c r="F40" s="5">
        <v>3901.8051001821495</v>
      </c>
      <c r="G40" s="5">
        <v>16</v>
      </c>
      <c r="H40" s="5">
        <v>202305</v>
      </c>
      <c r="I40" s="5">
        <v>12644.0625</v>
      </c>
      <c r="J40" s="5">
        <v>565</v>
      </c>
      <c r="K40" s="5">
        <v>2344396</v>
      </c>
      <c r="L40" s="5">
        <v>4149.373451327434</v>
      </c>
      <c r="M40" s="5">
        <v>11</v>
      </c>
      <c r="N40" s="5">
        <v>167663</v>
      </c>
      <c r="O40" s="5">
        <v>15242.09090909091</v>
      </c>
      <c r="P40" s="5">
        <v>576</v>
      </c>
      <c r="Q40" s="5">
        <v>2512059</v>
      </c>
      <c r="R40" s="5">
        <v>4361.213541666667</v>
      </c>
    </row>
    <row r="41" spans="1:18" ht="15" customHeight="1">
      <c r="A41" s="1">
        <v>35</v>
      </c>
      <c r="B41" s="124">
        <v>42</v>
      </c>
      <c r="C41" s="1" t="s">
        <v>412</v>
      </c>
      <c r="D41" s="5">
        <v>1198</v>
      </c>
      <c r="E41" s="5">
        <v>4562596</v>
      </c>
      <c r="F41" s="5">
        <v>3808.5108514190315</v>
      </c>
      <c r="G41" s="5">
        <v>31</v>
      </c>
      <c r="H41" s="5">
        <v>320355</v>
      </c>
      <c r="I41" s="5">
        <v>10334.032258064517</v>
      </c>
      <c r="J41" s="5">
        <v>1229</v>
      </c>
      <c r="K41" s="5">
        <v>4882951</v>
      </c>
      <c r="L41" s="5">
        <v>3973.1090317331164</v>
      </c>
      <c r="M41" s="5">
        <v>3</v>
      </c>
      <c r="N41" s="5">
        <v>10561</v>
      </c>
      <c r="O41" s="5">
        <v>3520.3333333333335</v>
      </c>
      <c r="P41" s="5">
        <v>1232</v>
      </c>
      <c r="Q41" s="5">
        <v>4893512</v>
      </c>
      <c r="R41" s="5">
        <v>3972.0064935064934</v>
      </c>
    </row>
    <row r="42" spans="1:18" ht="15" customHeight="1">
      <c r="A42" s="1">
        <v>36</v>
      </c>
      <c r="B42" s="124">
        <v>44</v>
      </c>
      <c r="C42" s="9" t="s">
        <v>540</v>
      </c>
      <c r="D42" s="10">
        <v>640</v>
      </c>
      <c r="E42" s="10">
        <v>2130993</v>
      </c>
      <c r="F42" s="5">
        <v>3329.6765625</v>
      </c>
      <c r="G42" s="10">
        <v>28</v>
      </c>
      <c r="H42" s="10">
        <v>388232</v>
      </c>
      <c r="I42" s="5">
        <v>13865.42857142857</v>
      </c>
      <c r="J42" s="10">
        <v>668</v>
      </c>
      <c r="K42" s="10">
        <v>2519225</v>
      </c>
      <c r="L42" s="5">
        <v>3771.2949101796407</v>
      </c>
      <c r="M42" s="10">
        <v>6</v>
      </c>
      <c r="N42" s="10">
        <v>204343</v>
      </c>
      <c r="O42" s="5">
        <v>34057.166666666664</v>
      </c>
      <c r="P42" s="10">
        <v>674</v>
      </c>
      <c r="Q42" s="10">
        <v>2723568</v>
      </c>
      <c r="R42" s="5">
        <v>4040.902077151335</v>
      </c>
    </row>
    <row r="43" spans="1:18" ht="15" customHeight="1">
      <c r="A43" s="1">
        <v>37</v>
      </c>
      <c r="C43" s="7" t="s">
        <v>705</v>
      </c>
      <c r="D43" s="5">
        <v>7531</v>
      </c>
      <c r="E43" s="5">
        <v>30194901</v>
      </c>
      <c r="F43" s="5">
        <v>4009.4145531801887</v>
      </c>
      <c r="G43" s="5">
        <v>298</v>
      </c>
      <c r="H43" s="5">
        <v>3699707</v>
      </c>
      <c r="I43" s="5">
        <v>12415.124161073825</v>
      </c>
      <c r="J43" s="5">
        <v>7829</v>
      </c>
      <c r="K43" s="5">
        <v>33894608</v>
      </c>
      <c r="L43" s="5">
        <v>4329.3662025801505</v>
      </c>
      <c r="M43" s="5">
        <v>108</v>
      </c>
      <c r="N43" s="5">
        <v>2390994</v>
      </c>
      <c r="O43" s="5">
        <v>22138.833333333332</v>
      </c>
      <c r="P43" s="5">
        <v>7937</v>
      </c>
      <c r="Q43" s="5">
        <v>36285602</v>
      </c>
      <c r="R43" s="5">
        <v>4571.7024064508005</v>
      </c>
    </row>
    <row r="44" spans="1:18" ht="15" customHeight="1">
      <c r="A44" s="1">
        <v>38</v>
      </c>
      <c r="C44" s="2" t="s">
        <v>391</v>
      </c>
      <c r="R44" s="5"/>
    </row>
    <row r="45" spans="1:18" ht="15" customHeight="1">
      <c r="A45" s="1">
        <v>39</v>
      </c>
      <c r="B45" s="124">
        <v>33</v>
      </c>
      <c r="C45" s="1" t="s">
        <v>392</v>
      </c>
      <c r="D45" s="5">
        <v>806</v>
      </c>
      <c r="E45" s="5">
        <v>3164620</v>
      </c>
      <c r="F45" s="5">
        <v>3926.327543424318</v>
      </c>
      <c r="G45" s="5">
        <v>63</v>
      </c>
      <c r="H45" s="5">
        <v>746220</v>
      </c>
      <c r="I45" s="5">
        <v>11844.761904761905</v>
      </c>
      <c r="J45" s="5">
        <v>869</v>
      </c>
      <c r="K45" s="5">
        <v>3910840</v>
      </c>
      <c r="L45" s="5">
        <v>4500.391254315305</v>
      </c>
      <c r="M45" s="5">
        <v>13</v>
      </c>
      <c r="N45" s="5">
        <v>1104750</v>
      </c>
      <c r="O45" s="5">
        <v>84980.76923076923</v>
      </c>
      <c r="P45" s="5">
        <v>882</v>
      </c>
      <c r="Q45" s="5">
        <v>5015590</v>
      </c>
      <c r="R45" s="5">
        <v>5686.609977324263</v>
      </c>
    </row>
    <row r="46" spans="1:18" ht="15" customHeight="1">
      <c r="A46" s="1">
        <v>40</v>
      </c>
      <c r="B46" s="124">
        <v>46</v>
      </c>
      <c r="C46" s="1" t="s">
        <v>393</v>
      </c>
      <c r="D46" s="5">
        <v>1441</v>
      </c>
      <c r="E46" s="5">
        <v>8468947</v>
      </c>
      <c r="F46" s="5">
        <v>5877.131852879945</v>
      </c>
      <c r="G46" s="5">
        <v>30</v>
      </c>
      <c r="H46" s="5">
        <v>706313</v>
      </c>
      <c r="I46" s="5">
        <v>23543.766666666666</v>
      </c>
      <c r="J46" s="5">
        <v>1471</v>
      </c>
      <c r="K46" s="5">
        <v>9175260</v>
      </c>
      <c r="L46" s="5">
        <v>6237.430319510537</v>
      </c>
      <c r="M46" s="5">
        <v>55</v>
      </c>
      <c r="N46" s="5">
        <v>7339590</v>
      </c>
      <c r="O46" s="5">
        <v>133447.0909090909</v>
      </c>
      <c r="P46" s="5">
        <v>1526</v>
      </c>
      <c r="Q46" s="5">
        <v>16514850</v>
      </c>
      <c r="R46" s="5">
        <v>10822.313237221495</v>
      </c>
    </row>
    <row r="47" spans="1:18" ht="15" customHeight="1">
      <c r="A47" s="1">
        <v>41</v>
      </c>
      <c r="B47" s="124">
        <v>48</v>
      </c>
      <c r="C47" s="9" t="s">
        <v>527</v>
      </c>
      <c r="D47" s="10">
        <v>825</v>
      </c>
      <c r="E47" s="10">
        <v>3543831</v>
      </c>
      <c r="F47" s="5">
        <v>4295.552727272728</v>
      </c>
      <c r="G47" s="10">
        <v>28</v>
      </c>
      <c r="H47" s="10">
        <v>215911</v>
      </c>
      <c r="I47" s="5">
        <v>7711.107142857143</v>
      </c>
      <c r="J47" s="10">
        <v>853</v>
      </c>
      <c r="K47" s="10">
        <v>3759742</v>
      </c>
      <c r="L47" s="5">
        <v>4407.669402110199</v>
      </c>
      <c r="M47" s="10">
        <v>19</v>
      </c>
      <c r="N47" s="10">
        <v>571341</v>
      </c>
      <c r="O47" s="5">
        <v>30070.57894736842</v>
      </c>
      <c r="P47" s="10">
        <v>872</v>
      </c>
      <c r="Q47" s="10">
        <v>4331083</v>
      </c>
      <c r="R47" s="5">
        <v>4966.838302752293</v>
      </c>
    </row>
    <row r="48" spans="1:18" ht="15" customHeight="1">
      <c r="A48" s="1">
        <v>42</v>
      </c>
      <c r="C48" s="7" t="s">
        <v>706</v>
      </c>
      <c r="D48" s="5">
        <v>3072</v>
      </c>
      <c r="E48" s="5">
        <v>15177398</v>
      </c>
      <c r="F48" s="5">
        <v>4940.559244791667</v>
      </c>
      <c r="G48" s="5">
        <v>121</v>
      </c>
      <c r="H48" s="5">
        <v>1668444</v>
      </c>
      <c r="I48" s="5">
        <v>13788.793388429753</v>
      </c>
      <c r="J48" s="5">
        <v>3193</v>
      </c>
      <c r="K48" s="5">
        <v>16845842</v>
      </c>
      <c r="L48" s="5">
        <v>5275.866583150642</v>
      </c>
      <c r="M48" s="5">
        <v>87</v>
      </c>
      <c r="N48" s="5">
        <v>9015681</v>
      </c>
      <c r="O48" s="5">
        <v>103628.5172413793</v>
      </c>
      <c r="P48" s="5">
        <v>3280</v>
      </c>
      <c r="Q48" s="5">
        <v>25861523</v>
      </c>
      <c r="R48" s="5">
        <v>7884.610670731708</v>
      </c>
    </row>
    <row r="49" spans="1:18" ht="15" customHeight="1">
      <c r="A49" s="1">
        <v>43</v>
      </c>
      <c r="C49" s="2" t="s">
        <v>528</v>
      </c>
      <c r="R49" s="5"/>
    </row>
    <row r="50" spans="1:18" ht="15" customHeight="1">
      <c r="A50" s="1">
        <v>44</v>
      </c>
      <c r="B50" s="124">
        <v>19</v>
      </c>
      <c r="C50" s="1" t="s">
        <v>529</v>
      </c>
      <c r="D50" s="5">
        <v>1079</v>
      </c>
      <c r="E50" s="5">
        <v>4264933</v>
      </c>
      <c r="F50" s="5">
        <v>3952.6719184430026</v>
      </c>
      <c r="G50" s="5">
        <v>51</v>
      </c>
      <c r="H50" s="5">
        <v>615382</v>
      </c>
      <c r="I50" s="5">
        <v>12066.313725490196</v>
      </c>
      <c r="J50" s="5">
        <v>1130</v>
      </c>
      <c r="K50" s="5">
        <v>4880315</v>
      </c>
      <c r="L50" s="5">
        <v>4318.862831858407</v>
      </c>
      <c r="M50" s="5">
        <v>44</v>
      </c>
      <c r="N50" s="5">
        <v>649295</v>
      </c>
      <c r="O50" s="5">
        <v>14756.704545454546</v>
      </c>
      <c r="P50" s="5">
        <v>1174</v>
      </c>
      <c r="Q50" s="5">
        <v>5529610</v>
      </c>
      <c r="R50" s="5">
        <v>4710.059625212947</v>
      </c>
    </row>
    <row r="51" spans="1:18" ht="15" customHeight="1">
      <c r="A51" s="1">
        <v>45</v>
      </c>
      <c r="B51" s="124">
        <v>21</v>
      </c>
      <c r="C51" s="1" t="s">
        <v>530</v>
      </c>
      <c r="D51" s="5">
        <v>2004</v>
      </c>
      <c r="E51" s="5">
        <v>9803228</v>
      </c>
      <c r="F51" s="5">
        <v>4891.830339321357</v>
      </c>
      <c r="G51" s="5">
        <v>110</v>
      </c>
      <c r="H51" s="5">
        <v>1438458</v>
      </c>
      <c r="I51" s="5">
        <v>13076.89090909091</v>
      </c>
      <c r="J51" s="5">
        <v>2114</v>
      </c>
      <c r="K51" s="5">
        <v>11241686</v>
      </c>
      <c r="L51" s="5">
        <v>5317.732261116367</v>
      </c>
      <c r="M51" s="5">
        <v>82</v>
      </c>
      <c r="N51" s="5">
        <v>4965214</v>
      </c>
      <c r="O51" s="5">
        <v>60551.39024390244</v>
      </c>
      <c r="P51" s="5">
        <v>2196</v>
      </c>
      <c r="Q51" s="5">
        <v>16206900</v>
      </c>
      <c r="R51" s="5">
        <v>7380.191256830601</v>
      </c>
    </row>
    <row r="52" spans="1:18" ht="15" customHeight="1">
      <c r="A52" s="1">
        <v>46</v>
      </c>
      <c r="B52" s="124">
        <v>49</v>
      </c>
      <c r="C52" s="9" t="s">
        <v>456</v>
      </c>
      <c r="D52" s="10">
        <v>302</v>
      </c>
      <c r="E52" s="10">
        <v>976530</v>
      </c>
      <c r="F52" s="5">
        <v>3233.543046357616</v>
      </c>
      <c r="G52" s="10">
        <v>20</v>
      </c>
      <c r="H52" s="10">
        <v>208770</v>
      </c>
      <c r="I52" s="5">
        <v>10438.5</v>
      </c>
      <c r="J52" s="10">
        <v>322</v>
      </c>
      <c r="K52" s="10">
        <v>1185300</v>
      </c>
      <c r="L52" s="5">
        <v>3681.055900621118</v>
      </c>
      <c r="M52" s="10">
        <v>11</v>
      </c>
      <c r="N52" s="10">
        <v>1072415</v>
      </c>
      <c r="O52" s="5">
        <v>97492.27272727272</v>
      </c>
      <c r="P52" s="10">
        <v>333</v>
      </c>
      <c r="Q52" s="10">
        <v>2257715</v>
      </c>
      <c r="R52" s="5">
        <v>6779.924924924925</v>
      </c>
    </row>
    <row r="53" spans="1:18" ht="15" customHeight="1">
      <c r="A53" s="1">
        <v>47</v>
      </c>
      <c r="C53" s="7" t="s">
        <v>430</v>
      </c>
      <c r="D53" s="5">
        <v>3385</v>
      </c>
      <c r="E53" s="5">
        <v>15044691</v>
      </c>
      <c r="F53" s="5">
        <v>4444.517282127031</v>
      </c>
      <c r="G53" s="5">
        <v>181</v>
      </c>
      <c r="H53" s="5">
        <v>2262610</v>
      </c>
      <c r="I53" s="5">
        <v>12500.60773480663</v>
      </c>
      <c r="J53" s="5">
        <v>3566</v>
      </c>
      <c r="K53" s="5">
        <v>17307301</v>
      </c>
      <c r="L53" s="5">
        <v>4853.421480650589</v>
      </c>
      <c r="M53" s="5">
        <v>137</v>
      </c>
      <c r="N53" s="5">
        <v>6686924</v>
      </c>
      <c r="O53" s="5">
        <v>48809.664233576645</v>
      </c>
      <c r="P53" s="5">
        <v>3703</v>
      </c>
      <c r="Q53" s="5">
        <v>23994225</v>
      </c>
      <c r="R53" s="5">
        <v>6479.671887658656</v>
      </c>
    </row>
    <row r="54" spans="1:18" ht="15" customHeight="1">
      <c r="A54" s="1">
        <v>48</v>
      </c>
      <c r="C54" s="2" t="s">
        <v>379</v>
      </c>
      <c r="R54" s="5"/>
    </row>
    <row r="55" spans="1:18" ht="15" customHeight="1">
      <c r="A55" s="1">
        <v>49</v>
      </c>
      <c r="B55" s="124">
        <v>4</v>
      </c>
      <c r="C55" s="1" t="s">
        <v>457</v>
      </c>
      <c r="D55" s="5">
        <v>1019</v>
      </c>
      <c r="E55" s="5">
        <v>4446089</v>
      </c>
      <c r="F55" s="5">
        <v>4363.188420019627</v>
      </c>
      <c r="G55" s="5">
        <v>18</v>
      </c>
      <c r="H55" s="5">
        <v>201069</v>
      </c>
      <c r="I55" s="5">
        <v>11170.5</v>
      </c>
      <c r="J55" s="5">
        <v>1037</v>
      </c>
      <c r="K55" s="5">
        <v>4647158</v>
      </c>
      <c r="L55" s="5">
        <v>4481.3481195756995</v>
      </c>
      <c r="M55" s="5">
        <v>5</v>
      </c>
      <c r="N55" s="5">
        <v>1788356</v>
      </c>
      <c r="O55" s="5">
        <v>357671.2</v>
      </c>
      <c r="P55" s="5">
        <v>1042</v>
      </c>
      <c r="Q55" s="5">
        <v>6435514</v>
      </c>
      <c r="R55" s="5">
        <v>6176.117082533589</v>
      </c>
    </row>
    <row r="56" spans="1:18" ht="15" customHeight="1">
      <c r="A56" s="1">
        <v>50</v>
      </c>
      <c r="B56" s="124">
        <v>5</v>
      </c>
      <c r="C56" s="1" t="s">
        <v>458</v>
      </c>
      <c r="D56" s="5">
        <v>661</v>
      </c>
      <c r="E56" s="5">
        <v>1970575</v>
      </c>
      <c r="F56" s="5">
        <v>2981.2027231467473</v>
      </c>
      <c r="G56" s="5">
        <v>14</v>
      </c>
      <c r="H56" s="5">
        <v>88120</v>
      </c>
      <c r="I56" s="5">
        <v>6294.285714285715</v>
      </c>
      <c r="J56" s="5">
        <v>675</v>
      </c>
      <c r="K56" s="5">
        <v>2058695</v>
      </c>
      <c r="L56" s="5">
        <v>3049.9185185185183</v>
      </c>
      <c r="M56" s="5">
        <v>4</v>
      </c>
      <c r="N56" s="5">
        <v>24884</v>
      </c>
      <c r="O56" s="5">
        <v>6221</v>
      </c>
      <c r="P56" s="5">
        <v>679</v>
      </c>
      <c r="Q56" s="5">
        <v>2083579</v>
      </c>
      <c r="R56" s="5">
        <v>3068.59941089838</v>
      </c>
    </row>
    <row r="57" spans="1:18" ht="15" customHeight="1">
      <c r="A57" s="1">
        <v>51</v>
      </c>
      <c r="B57" s="124">
        <v>11</v>
      </c>
      <c r="C57" s="1" t="s">
        <v>584</v>
      </c>
      <c r="D57" s="5">
        <v>1131</v>
      </c>
      <c r="E57" s="5">
        <v>4244005</v>
      </c>
      <c r="F57" s="5">
        <v>3752.4358974358975</v>
      </c>
      <c r="G57" s="5">
        <v>8</v>
      </c>
      <c r="H57" s="5">
        <v>160990</v>
      </c>
      <c r="I57" s="5">
        <v>20123.75</v>
      </c>
      <c r="J57" s="5">
        <v>1139</v>
      </c>
      <c r="K57" s="5">
        <v>4404995</v>
      </c>
      <c r="L57" s="5">
        <v>3867.4231782265147</v>
      </c>
      <c r="M57" s="5">
        <v>6</v>
      </c>
      <c r="N57" s="5">
        <v>157460</v>
      </c>
      <c r="O57" s="5">
        <v>26243.333333333332</v>
      </c>
      <c r="P57" s="5">
        <v>1145</v>
      </c>
      <c r="Q57" s="5">
        <v>4562455</v>
      </c>
      <c r="R57" s="5">
        <v>3984.6768558951967</v>
      </c>
    </row>
    <row r="58" spans="1:18" ht="15" customHeight="1">
      <c r="A58" s="1">
        <v>52</v>
      </c>
      <c r="B58" s="124">
        <v>17</v>
      </c>
      <c r="C58" s="1" t="s">
        <v>709</v>
      </c>
      <c r="D58" s="5">
        <v>747</v>
      </c>
      <c r="E58" s="5">
        <v>2404821</v>
      </c>
      <c r="F58" s="5">
        <v>3219.3052208835343</v>
      </c>
      <c r="G58" s="5">
        <v>0</v>
      </c>
      <c r="H58" s="5">
        <v>0</v>
      </c>
      <c r="J58" s="5">
        <v>747</v>
      </c>
      <c r="K58" s="5">
        <v>2404821</v>
      </c>
      <c r="L58" s="5">
        <v>3219.3052208835343</v>
      </c>
      <c r="M58" s="5">
        <v>26</v>
      </c>
      <c r="N58" s="5">
        <v>312767</v>
      </c>
      <c r="O58" s="5">
        <v>12029.5</v>
      </c>
      <c r="P58" s="5">
        <v>773</v>
      </c>
      <c r="Q58" s="5">
        <v>2717588</v>
      </c>
      <c r="R58" s="5">
        <v>3515.6377749029753</v>
      </c>
    </row>
    <row r="59" spans="1:18" ht="15" customHeight="1">
      <c r="A59" s="1">
        <v>53</v>
      </c>
      <c r="B59" s="124">
        <v>22</v>
      </c>
      <c r="C59" s="1" t="s">
        <v>586</v>
      </c>
      <c r="D59" s="5">
        <v>996</v>
      </c>
      <c r="E59" s="5">
        <v>4391161</v>
      </c>
      <c r="F59" s="5">
        <v>4408.796184738956</v>
      </c>
      <c r="G59" s="5">
        <v>2</v>
      </c>
      <c r="H59" s="5">
        <v>106070</v>
      </c>
      <c r="I59" s="5">
        <v>53035</v>
      </c>
      <c r="J59" s="5">
        <v>998</v>
      </c>
      <c r="K59" s="5">
        <v>4497231</v>
      </c>
      <c r="L59" s="5">
        <v>4506.243486973948</v>
      </c>
      <c r="M59" s="5">
        <v>10</v>
      </c>
      <c r="N59" s="5">
        <v>195305</v>
      </c>
      <c r="O59" s="5">
        <v>19530.5</v>
      </c>
      <c r="P59" s="5">
        <v>1008</v>
      </c>
      <c r="Q59" s="5">
        <v>4692536</v>
      </c>
      <c r="R59" s="5">
        <v>4655.293650793651</v>
      </c>
    </row>
    <row r="60" spans="1:18" ht="15" customHeight="1">
      <c r="A60" s="1">
        <v>54</v>
      </c>
      <c r="B60" s="124">
        <v>23</v>
      </c>
      <c r="C60" s="9" t="s">
        <v>587</v>
      </c>
      <c r="D60" s="10">
        <v>545</v>
      </c>
      <c r="E60" s="10">
        <v>1802777</v>
      </c>
      <c r="F60" s="5">
        <v>3307.8477064220183</v>
      </c>
      <c r="G60" s="10">
        <v>0</v>
      </c>
      <c r="H60" s="10">
        <v>0</v>
      </c>
      <c r="J60" s="10">
        <v>545</v>
      </c>
      <c r="K60" s="10">
        <v>1802777</v>
      </c>
      <c r="L60" s="5">
        <v>3307.8477064220183</v>
      </c>
      <c r="M60" s="10">
        <v>4</v>
      </c>
      <c r="N60" s="10">
        <v>44543</v>
      </c>
      <c r="O60" s="5">
        <v>11135.75</v>
      </c>
      <c r="P60" s="10">
        <v>549</v>
      </c>
      <c r="Q60" s="10">
        <v>1847320</v>
      </c>
      <c r="R60" s="5">
        <v>3364.88160291439</v>
      </c>
    </row>
    <row r="61" spans="1:18" ht="15" customHeight="1">
      <c r="A61" s="1">
        <v>55</v>
      </c>
      <c r="C61" s="7" t="s">
        <v>430</v>
      </c>
      <c r="D61" s="5">
        <v>5099</v>
      </c>
      <c r="E61" s="5">
        <v>19259428</v>
      </c>
      <c r="F61" s="5">
        <v>3777.0990390272605</v>
      </c>
      <c r="G61" s="5">
        <v>42</v>
      </c>
      <c r="H61" s="5">
        <v>556249</v>
      </c>
      <c r="I61" s="5">
        <v>13244.02380952381</v>
      </c>
      <c r="J61" s="5">
        <v>5141</v>
      </c>
      <c r="K61" s="5">
        <v>19815677</v>
      </c>
      <c r="L61" s="5">
        <v>3854.4401867340985</v>
      </c>
      <c r="M61" s="5">
        <v>55</v>
      </c>
      <c r="N61" s="5">
        <v>2523315</v>
      </c>
      <c r="O61" s="5">
        <v>45878.454545454544</v>
      </c>
      <c r="P61" s="5">
        <v>5196</v>
      </c>
      <c r="Q61" s="5">
        <v>22338992</v>
      </c>
      <c r="R61" s="5">
        <v>4299.267128560431</v>
      </c>
    </row>
    <row r="62" spans="1:18" ht="15" customHeight="1">
      <c r="A62" s="1">
        <v>56</v>
      </c>
      <c r="C62" s="2" t="s">
        <v>102</v>
      </c>
      <c r="P62" s="5">
        <v>0</v>
      </c>
      <c r="R62" s="5"/>
    </row>
    <row r="63" spans="1:18" ht="15" customHeight="1">
      <c r="A63" s="1">
        <v>57</v>
      </c>
      <c r="B63" s="124">
        <v>8</v>
      </c>
      <c r="C63" s="1" t="s">
        <v>646</v>
      </c>
      <c r="D63" s="5">
        <v>1071</v>
      </c>
      <c r="E63" s="5">
        <v>5196067</v>
      </c>
      <c r="F63" s="5">
        <v>4851.603174603175</v>
      </c>
      <c r="G63" s="5">
        <v>3</v>
      </c>
      <c r="H63" s="5">
        <v>35086</v>
      </c>
      <c r="I63" s="5">
        <v>11695.333333333334</v>
      </c>
      <c r="J63" s="5">
        <v>1074</v>
      </c>
      <c r="K63" s="5">
        <v>5231153</v>
      </c>
      <c r="L63" s="5">
        <v>4870.719739292365</v>
      </c>
      <c r="M63" s="5">
        <v>7</v>
      </c>
      <c r="N63" s="5">
        <v>436958</v>
      </c>
      <c r="O63" s="5">
        <v>62422.57142857143</v>
      </c>
      <c r="P63" s="5">
        <v>1081</v>
      </c>
      <c r="Q63" s="5">
        <v>5668111</v>
      </c>
      <c r="R63" s="5">
        <v>5243.395929694727</v>
      </c>
    </row>
    <row r="64" spans="1:18" ht="15" customHeight="1">
      <c r="A64" s="1">
        <v>58</v>
      </c>
      <c r="B64" s="124">
        <v>16</v>
      </c>
      <c r="C64" s="1" t="s">
        <v>647</v>
      </c>
      <c r="D64" s="5">
        <v>2728</v>
      </c>
      <c r="E64" s="5">
        <v>18482777</v>
      </c>
      <c r="F64" s="5">
        <v>6775.21151026393</v>
      </c>
      <c r="G64" s="5">
        <v>14</v>
      </c>
      <c r="H64" s="5">
        <v>452643</v>
      </c>
      <c r="I64" s="5">
        <v>32331.64285714286</v>
      </c>
      <c r="J64" s="5">
        <v>2742</v>
      </c>
      <c r="K64" s="5">
        <v>18935420</v>
      </c>
      <c r="L64" s="5">
        <v>6905.696571845368</v>
      </c>
      <c r="M64" s="5">
        <v>82</v>
      </c>
      <c r="N64" s="5">
        <v>8797919</v>
      </c>
      <c r="O64" s="5">
        <v>107291.69512195123</v>
      </c>
      <c r="P64" s="5">
        <v>2824</v>
      </c>
      <c r="Q64" s="5">
        <v>27733339</v>
      </c>
      <c r="R64" s="5">
        <v>9820.587464589235</v>
      </c>
    </row>
    <row r="65" spans="1:18" ht="15" customHeight="1">
      <c r="A65" s="1">
        <v>59</v>
      </c>
      <c r="B65" s="124">
        <v>32</v>
      </c>
      <c r="C65" s="9" t="s">
        <v>648</v>
      </c>
      <c r="D65" s="10">
        <v>1162</v>
      </c>
      <c r="E65" s="10">
        <v>4921663</v>
      </c>
      <c r="F65" s="5">
        <v>4235.510327022375</v>
      </c>
      <c r="G65" s="10">
        <v>3</v>
      </c>
      <c r="H65" s="10">
        <v>121956</v>
      </c>
      <c r="I65" s="5">
        <v>40652</v>
      </c>
      <c r="J65" s="10">
        <v>1165</v>
      </c>
      <c r="K65" s="10">
        <v>5043619</v>
      </c>
      <c r="L65" s="5">
        <v>4329.28669527897</v>
      </c>
      <c r="M65" s="10">
        <v>25</v>
      </c>
      <c r="N65" s="10">
        <v>4421633</v>
      </c>
      <c r="O65" s="5">
        <v>176865.32</v>
      </c>
      <c r="P65" s="10">
        <v>1190</v>
      </c>
      <c r="Q65" s="10">
        <v>9465252</v>
      </c>
      <c r="R65" s="5">
        <v>7953.993277310924</v>
      </c>
    </row>
    <row r="66" spans="1:18" ht="15" customHeight="1">
      <c r="A66" s="1">
        <v>60</v>
      </c>
      <c r="C66" s="7" t="s">
        <v>430</v>
      </c>
      <c r="D66" s="5">
        <v>4961</v>
      </c>
      <c r="E66" s="5">
        <v>28600507</v>
      </c>
      <c r="F66" s="5">
        <v>5765.068937714171</v>
      </c>
      <c r="G66" s="5">
        <v>20</v>
      </c>
      <c r="H66" s="5">
        <v>609685</v>
      </c>
      <c r="I66" s="5">
        <v>30484.25</v>
      </c>
      <c r="J66" s="5">
        <v>4981</v>
      </c>
      <c r="K66" s="5">
        <v>29210192</v>
      </c>
      <c r="L66" s="5">
        <v>5864.322826741618</v>
      </c>
      <c r="M66" s="5">
        <v>114</v>
      </c>
      <c r="N66" s="5">
        <v>13656510</v>
      </c>
      <c r="O66" s="5">
        <v>119793.94736842105</v>
      </c>
      <c r="P66" s="5">
        <v>5095</v>
      </c>
      <c r="Q66" s="5">
        <v>42866702</v>
      </c>
      <c r="R66" s="5">
        <v>8413.484200196272</v>
      </c>
    </row>
    <row r="67" spans="1:18" ht="15" customHeight="1">
      <c r="A67" s="1">
        <v>61</v>
      </c>
      <c r="C67" s="2" t="s">
        <v>179</v>
      </c>
      <c r="R67" s="5"/>
    </row>
    <row r="68" spans="1:18" ht="15" customHeight="1">
      <c r="A68" s="1">
        <v>62</v>
      </c>
      <c r="B68" s="124">
        <v>2</v>
      </c>
      <c r="C68" s="1" t="s">
        <v>649</v>
      </c>
      <c r="D68" s="5">
        <v>882</v>
      </c>
      <c r="E68" s="5">
        <v>4253064</v>
      </c>
      <c r="F68" s="5">
        <v>4822.068027210885</v>
      </c>
      <c r="G68" s="5">
        <v>45</v>
      </c>
      <c r="H68" s="5">
        <v>760081</v>
      </c>
      <c r="I68" s="5">
        <v>16890.68888888889</v>
      </c>
      <c r="J68" s="5">
        <v>927</v>
      </c>
      <c r="K68" s="5">
        <v>5013145</v>
      </c>
      <c r="L68" s="5">
        <v>5407.923408845739</v>
      </c>
      <c r="M68" s="5">
        <v>7</v>
      </c>
      <c r="N68" s="5">
        <v>203122</v>
      </c>
      <c r="O68" s="5">
        <v>29017.428571428572</v>
      </c>
      <c r="P68" s="5">
        <v>934</v>
      </c>
      <c r="Q68" s="5">
        <v>5216267</v>
      </c>
      <c r="R68" s="5">
        <v>5584.868308351178</v>
      </c>
    </row>
    <row r="69" spans="1:18" ht="15" customHeight="1">
      <c r="A69" s="1">
        <v>63</v>
      </c>
      <c r="B69" s="124">
        <v>3</v>
      </c>
      <c r="C69" s="1" t="s">
        <v>650</v>
      </c>
      <c r="D69" s="5">
        <v>1154</v>
      </c>
      <c r="E69" s="5">
        <v>3547424</v>
      </c>
      <c r="F69" s="5">
        <v>3074.0242634315423</v>
      </c>
      <c r="G69" s="5">
        <v>10</v>
      </c>
      <c r="H69" s="5">
        <v>57388</v>
      </c>
      <c r="I69" s="5">
        <v>5738.8</v>
      </c>
      <c r="J69" s="5">
        <v>1164</v>
      </c>
      <c r="K69" s="5">
        <v>3604812</v>
      </c>
      <c r="L69" s="5">
        <v>3096.917525773196</v>
      </c>
      <c r="M69" s="5">
        <v>21</v>
      </c>
      <c r="N69" s="5">
        <v>183680</v>
      </c>
      <c r="O69" s="5">
        <v>8746.666666666666</v>
      </c>
      <c r="P69" s="5">
        <v>1185</v>
      </c>
      <c r="Q69" s="5">
        <v>3788492</v>
      </c>
      <c r="R69" s="5">
        <v>3197.0396624472573</v>
      </c>
    </row>
    <row r="70" spans="1:18" ht="15" customHeight="1">
      <c r="A70" s="1">
        <v>64</v>
      </c>
      <c r="B70" s="124">
        <v>12</v>
      </c>
      <c r="C70" s="1" t="s">
        <v>664</v>
      </c>
      <c r="D70" s="5">
        <v>1911</v>
      </c>
      <c r="E70" s="5">
        <v>10485452</v>
      </c>
      <c r="F70" s="5">
        <v>5486.892726321298</v>
      </c>
      <c r="G70" s="5">
        <v>44</v>
      </c>
      <c r="H70" s="5">
        <v>629978</v>
      </c>
      <c r="I70" s="5">
        <v>14317.681818181818</v>
      </c>
      <c r="J70" s="5">
        <v>1955</v>
      </c>
      <c r="K70" s="5">
        <v>11115430</v>
      </c>
      <c r="L70" s="5">
        <v>5685.6419437340155</v>
      </c>
      <c r="M70" s="5">
        <v>37</v>
      </c>
      <c r="N70" s="5">
        <v>3802659</v>
      </c>
      <c r="O70" s="5">
        <v>102774.56756756757</v>
      </c>
      <c r="P70" s="5">
        <v>1992</v>
      </c>
      <c r="Q70" s="5">
        <v>14918089</v>
      </c>
      <c r="R70" s="5">
        <v>7489.0005020080325</v>
      </c>
    </row>
    <row r="71" spans="1:18" ht="15" customHeight="1">
      <c r="A71" s="1">
        <v>65</v>
      </c>
      <c r="B71" s="124">
        <v>13</v>
      </c>
      <c r="C71" s="1" t="s">
        <v>729</v>
      </c>
      <c r="D71" s="5">
        <v>1846</v>
      </c>
      <c r="E71" s="5">
        <v>7920409</v>
      </c>
      <c r="F71" s="5">
        <v>4290.57908992416</v>
      </c>
      <c r="G71" s="5">
        <v>148</v>
      </c>
      <c r="H71" s="5">
        <v>1282031</v>
      </c>
      <c r="I71" s="5">
        <v>8662.371621621622</v>
      </c>
      <c r="J71" s="5">
        <v>1994</v>
      </c>
      <c r="K71" s="5">
        <v>9202440</v>
      </c>
      <c r="L71" s="5">
        <v>4615.065195586761</v>
      </c>
      <c r="M71" s="5">
        <v>25</v>
      </c>
      <c r="N71" s="5">
        <v>2473677</v>
      </c>
      <c r="O71" s="5">
        <v>98947.08</v>
      </c>
      <c r="P71" s="5">
        <v>2019</v>
      </c>
      <c r="Q71" s="5">
        <v>11676117</v>
      </c>
      <c r="R71" s="5">
        <v>5783.1188707280835</v>
      </c>
    </row>
    <row r="72" spans="1:18" ht="15" customHeight="1">
      <c r="A72" s="1">
        <v>66</v>
      </c>
      <c r="B72" s="124">
        <v>41</v>
      </c>
      <c r="C72" s="1" t="s">
        <v>730</v>
      </c>
      <c r="D72" s="5">
        <v>1498</v>
      </c>
      <c r="E72" s="5">
        <v>5274605</v>
      </c>
      <c r="F72" s="5">
        <v>3521.0981308411215</v>
      </c>
      <c r="G72" s="5">
        <v>58</v>
      </c>
      <c r="H72" s="5">
        <v>565208</v>
      </c>
      <c r="I72" s="5">
        <v>9744.965517241379</v>
      </c>
      <c r="J72" s="5">
        <v>1556</v>
      </c>
      <c r="K72" s="5">
        <v>5839813</v>
      </c>
      <c r="L72" s="5">
        <v>3753.0931876606683</v>
      </c>
      <c r="M72" s="5">
        <v>41</v>
      </c>
      <c r="N72" s="5">
        <v>600631</v>
      </c>
      <c r="O72" s="5">
        <v>14649.536585365853</v>
      </c>
      <c r="P72" s="5">
        <v>1597</v>
      </c>
      <c r="Q72" s="5">
        <v>6440444</v>
      </c>
      <c r="R72" s="5">
        <v>4032.839073262367</v>
      </c>
    </row>
    <row r="73" spans="1:18" ht="15" customHeight="1">
      <c r="A73" s="1">
        <v>67</v>
      </c>
      <c r="B73" s="124">
        <v>47</v>
      </c>
      <c r="C73" s="9" t="s">
        <v>731</v>
      </c>
      <c r="D73" s="10">
        <v>3252</v>
      </c>
      <c r="E73" s="10">
        <v>15375852</v>
      </c>
      <c r="F73" s="5">
        <v>4728.121771217712</v>
      </c>
      <c r="G73" s="10">
        <v>148</v>
      </c>
      <c r="H73" s="10">
        <v>2815480</v>
      </c>
      <c r="I73" s="5">
        <v>19023.513513513513</v>
      </c>
      <c r="J73" s="10">
        <v>3400</v>
      </c>
      <c r="K73" s="10">
        <v>18191332</v>
      </c>
      <c r="L73" s="5">
        <v>5350.391764705882</v>
      </c>
      <c r="M73" s="10">
        <v>57</v>
      </c>
      <c r="N73" s="10">
        <v>7416126</v>
      </c>
      <c r="O73" s="5">
        <v>130107.47368421052</v>
      </c>
      <c r="P73" s="10">
        <v>3457</v>
      </c>
      <c r="Q73" s="10">
        <v>25607458</v>
      </c>
      <c r="R73" s="5">
        <v>7407.42204223315</v>
      </c>
    </row>
    <row r="74" spans="1:18" ht="15" customHeight="1" thickBot="1">
      <c r="A74" s="1">
        <v>68</v>
      </c>
      <c r="C74" s="15" t="s">
        <v>430</v>
      </c>
      <c r="D74" s="10">
        <v>10543</v>
      </c>
      <c r="E74" s="10">
        <v>46856806</v>
      </c>
      <c r="F74" s="5">
        <v>4444.352271649435</v>
      </c>
      <c r="G74" s="10">
        <v>453</v>
      </c>
      <c r="H74" s="10">
        <v>6110166</v>
      </c>
      <c r="I74" s="5">
        <v>13488.225165562913</v>
      </c>
      <c r="J74" s="10">
        <v>10996</v>
      </c>
      <c r="K74" s="10">
        <v>52966972</v>
      </c>
      <c r="L74" s="5">
        <v>4816.9308839578025</v>
      </c>
      <c r="M74" s="10">
        <v>188</v>
      </c>
      <c r="N74" s="10">
        <v>14679895</v>
      </c>
      <c r="O74" s="5">
        <v>78084.54787234042</v>
      </c>
      <c r="P74" s="13">
        <v>11184</v>
      </c>
      <c r="Q74" s="13">
        <v>67646867</v>
      </c>
      <c r="R74" s="5">
        <v>6048.539610157368</v>
      </c>
    </row>
    <row r="75" spans="1:18" ht="15" customHeight="1" thickBot="1">
      <c r="A75" s="1">
        <v>69</v>
      </c>
      <c r="C75" s="121" t="s">
        <v>512</v>
      </c>
      <c r="D75" s="5">
        <v>63391</v>
      </c>
      <c r="E75" s="5">
        <v>300921163</v>
      </c>
      <c r="F75" s="5">
        <v>4747.064457099588</v>
      </c>
      <c r="G75" s="5">
        <v>2334</v>
      </c>
      <c r="H75" s="5">
        <v>50847383</v>
      </c>
      <c r="I75" s="5">
        <v>21785.511139674378</v>
      </c>
      <c r="J75" s="5">
        <v>65725</v>
      </c>
      <c r="K75" s="5">
        <v>351768546</v>
      </c>
      <c r="L75" s="5">
        <v>5352.1269836439715</v>
      </c>
      <c r="M75" s="5">
        <v>1445</v>
      </c>
      <c r="N75" s="5">
        <v>179566871</v>
      </c>
      <c r="O75" s="5">
        <v>124267.73079584775</v>
      </c>
      <c r="P75" s="193">
        <v>67170</v>
      </c>
      <c r="Q75" s="194">
        <v>531335417</v>
      </c>
      <c r="R75" s="5">
        <v>7910.308426380825</v>
      </c>
    </row>
    <row r="76" spans="1:18" ht="15" customHeight="1">
      <c r="A76" s="1">
        <v>70</v>
      </c>
      <c r="C76" s="2" t="s">
        <v>513</v>
      </c>
      <c r="R76" s="5"/>
    </row>
    <row r="77" spans="1:18" ht="15" customHeight="1">
      <c r="A77" s="1">
        <v>71</v>
      </c>
      <c r="C77" s="1" t="s">
        <v>605</v>
      </c>
      <c r="D77" s="5">
        <v>1679</v>
      </c>
      <c r="E77" s="5">
        <v>5999890</v>
      </c>
      <c r="F77" s="5">
        <v>3573.4901727218585</v>
      </c>
      <c r="G77" s="5">
        <v>51</v>
      </c>
      <c r="H77" s="5">
        <v>1273628</v>
      </c>
      <c r="I77" s="5">
        <v>24973.098039215685</v>
      </c>
      <c r="J77" s="5">
        <v>1730</v>
      </c>
      <c r="K77" s="5">
        <v>7273518</v>
      </c>
      <c r="L77" s="5">
        <v>4204.345664739884</v>
      </c>
      <c r="M77" s="5">
        <v>8</v>
      </c>
      <c r="N77" s="5">
        <v>318492</v>
      </c>
      <c r="O77" s="5">
        <v>39811.5</v>
      </c>
      <c r="P77" s="5">
        <v>1738</v>
      </c>
      <c r="Q77" s="5">
        <v>7592010</v>
      </c>
      <c r="R77" s="5">
        <v>4368.245109321058</v>
      </c>
    </row>
    <row r="78" spans="1:18" ht="15" customHeight="1">
      <c r="A78" s="1">
        <v>72</v>
      </c>
      <c r="C78" s="9" t="s">
        <v>606</v>
      </c>
      <c r="D78" s="10">
        <v>951</v>
      </c>
      <c r="E78" s="10">
        <v>3365319</v>
      </c>
      <c r="F78" s="5">
        <v>3538.716088328076</v>
      </c>
      <c r="G78" s="10">
        <v>14</v>
      </c>
      <c r="H78" s="10">
        <v>173446</v>
      </c>
      <c r="I78" s="5">
        <v>12389</v>
      </c>
      <c r="J78" s="10">
        <v>965</v>
      </c>
      <c r="K78" s="10">
        <v>3538765</v>
      </c>
      <c r="L78" s="5">
        <v>3667.1139896373056</v>
      </c>
      <c r="M78" s="10">
        <v>17</v>
      </c>
      <c r="N78" s="10">
        <v>388928</v>
      </c>
      <c r="O78" s="5">
        <v>22878.117647058825</v>
      </c>
      <c r="P78" s="10">
        <v>982</v>
      </c>
      <c r="Q78" s="10">
        <v>3927693</v>
      </c>
      <c r="R78" s="5">
        <v>3999.6873727087577</v>
      </c>
    </row>
    <row r="79" spans="1:18" ht="15" customHeight="1">
      <c r="A79" s="1">
        <v>73</v>
      </c>
      <c r="C79" s="7" t="s">
        <v>430</v>
      </c>
      <c r="D79" s="5">
        <v>2630</v>
      </c>
      <c r="E79" s="5">
        <v>9365209</v>
      </c>
      <c r="F79" s="5">
        <v>3560.915969581749</v>
      </c>
      <c r="G79" s="5">
        <v>65</v>
      </c>
      <c r="H79" s="5">
        <v>1447074</v>
      </c>
      <c r="I79" s="5">
        <v>22262.676923076924</v>
      </c>
      <c r="J79" s="5">
        <v>2695</v>
      </c>
      <c r="K79" s="5">
        <v>10812283</v>
      </c>
      <c r="L79" s="5">
        <v>4011.978849721707</v>
      </c>
      <c r="M79" s="5">
        <v>25</v>
      </c>
      <c r="N79" s="5">
        <v>707420</v>
      </c>
      <c r="O79" s="5">
        <v>28296.8</v>
      </c>
      <c r="P79" s="5">
        <v>2720</v>
      </c>
      <c r="Q79" s="5">
        <v>11519703</v>
      </c>
      <c r="R79" s="5">
        <v>4235.184926470588</v>
      </c>
    </row>
    <row r="80" spans="1:18" ht="15" customHeight="1">
      <c r="A80" s="1">
        <v>74</v>
      </c>
      <c r="C80" s="2" t="s">
        <v>108</v>
      </c>
      <c r="R80" s="5"/>
    </row>
    <row r="81" spans="1:18" ht="15" customHeight="1">
      <c r="A81" s="1">
        <v>75</v>
      </c>
      <c r="C81" s="1" t="s">
        <v>615</v>
      </c>
      <c r="D81" s="5">
        <v>4472</v>
      </c>
      <c r="E81" s="5">
        <v>20775082</v>
      </c>
      <c r="F81" s="5">
        <v>4645.590787119857</v>
      </c>
      <c r="G81" s="5">
        <v>78</v>
      </c>
      <c r="H81" s="5">
        <v>1947872</v>
      </c>
      <c r="I81" s="5">
        <v>24972.71794871795</v>
      </c>
      <c r="J81" s="5">
        <v>4550</v>
      </c>
      <c r="K81" s="5">
        <v>22722954</v>
      </c>
      <c r="L81" s="5">
        <v>4994.0558241758245</v>
      </c>
      <c r="M81" s="5">
        <v>68</v>
      </c>
      <c r="N81" s="5">
        <v>14440615</v>
      </c>
      <c r="O81" s="5">
        <v>212361.98529411765</v>
      </c>
      <c r="P81" s="5">
        <v>4618</v>
      </c>
      <c r="Q81" s="5">
        <v>37163569</v>
      </c>
      <c r="R81" s="5">
        <v>8047.546340407102</v>
      </c>
    </row>
    <row r="82" spans="1:18" ht="15" customHeight="1">
      <c r="A82" s="1">
        <v>76</v>
      </c>
      <c r="C82" s="1" t="s">
        <v>616</v>
      </c>
      <c r="D82" s="5">
        <v>430</v>
      </c>
      <c r="E82" s="5">
        <v>1370803</v>
      </c>
      <c r="F82" s="5">
        <v>3187.913953488372</v>
      </c>
      <c r="G82" s="5">
        <v>20</v>
      </c>
      <c r="H82" s="5">
        <v>115891</v>
      </c>
      <c r="I82" s="5">
        <v>5794.55</v>
      </c>
      <c r="J82" s="5">
        <v>450</v>
      </c>
      <c r="K82" s="5">
        <v>1486694</v>
      </c>
      <c r="L82" s="5">
        <v>3303.7644444444445</v>
      </c>
      <c r="M82" s="5">
        <v>6</v>
      </c>
      <c r="N82" s="5">
        <v>385637</v>
      </c>
      <c r="O82" s="5">
        <v>64272.833333333336</v>
      </c>
      <c r="P82" s="5">
        <v>456</v>
      </c>
      <c r="Q82" s="5">
        <v>1872331</v>
      </c>
      <c r="R82" s="5">
        <v>4105.9890350877195</v>
      </c>
    </row>
    <row r="83" spans="1:18" ht="15" customHeight="1">
      <c r="A83" s="1">
        <v>77</v>
      </c>
      <c r="C83" s="1" t="s">
        <v>617</v>
      </c>
      <c r="D83" s="5">
        <v>292</v>
      </c>
      <c r="E83" s="5">
        <v>851112</v>
      </c>
      <c r="F83" s="5">
        <v>2914.7671232876714</v>
      </c>
      <c r="G83" s="5">
        <v>13</v>
      </c>
      <c r="H83" s="5">
        <v>56444</v>
      </c>
      <c r="I83" s="5">
        <v>4341.846153846154</v>
      </c>
      <c r="J83" s="5">
        <v>305</v>
      </c>
      <c r="K83" s="5">
        <v>907556</v>
      </c>
      <c r="L83" s="5">
        <v>2975.593442622951</v>
      </c>
      <c r="M83" s="5">
        <v>2</v>
      </c>
      <c r="N83" s="5">
        <v>21485</v>
      </c>
      <c r="O83" s="5">
        <v>10742.5</v>
      </c>
      <c r="P83" s="5">
        <v>307</v>
      </c>
      <c r="Q83" s="5">
        <v>929041</v>
      </c>
      <c r="R83" s="5">
        <v>3026.1921824104234</v>
      </c>
    </row>
    <row r="84" spans="1:18" ht="15" customHeight="1">
      <c r="A84" s="1">
        <v>78</v>
      </c>
      <c r="C84" s="1" t="s">
        <v>645</v>
      </c>
      <c r="D84" s="5">
        <v>118</v>
      </c>
      <c r="E84" s="5">
        <v>365712</v>
      </c>
      <c r="F84" s="5">
        <v>3099.2542372881358</v>
      </c>
      <c r="G84" s="5">
        <v>1</v>
      </c>
      <c r="H84" s="5">
        <v>1273</v>
      </c>
      <c r="I84" s="5">
        <v>1273</v>
      </c>
      <c r="J84" s="5">
        <v>119</v>
      </c>
      <c r="K84" s="5">
        <v>366985</v>
      </c>
      <c r="L84" s="5">
        <v>3083.90756302521</v>
      </c>
      <c r="M84" s="5">
        <v>1</v>
      </c>
      <c r="N84" s="5">
        <v>6809</v>
      </c>
      <c r="O84" s="5">
        <v>6809</v>
      </c>
      <c r="P84" s="5">
        <v>120</v>
      </c>
      <c r="Q84" s="5">
        <v>373794</v>
      </c>
      <c r="R84" s="5">
        <v>3114.95</v>
      </c>
    </row>
    <row r="85" spans="1:18" ht="15" customHeight="1">
      <c r="A85" s="1">
        <v>79</v>
      </c>
      <c r="C85" s="1" t="s">
        <v>618</v>
      </c>
      <c r="D85" s="5">
        <v>490</v>
      </c>
      <c r="E85" s="5">
        <v>1745231</v>
      </c>
      <c r="F85" s="5">
        <v>3561.695918367347</v>
      </c>
      <c r="G85" s="5">
        <v>6</v>
      </c>
      <c r="H85" s="5">
        <v>201042</v>
      </c>
      <c r="I85" s="5">
        <v>33507</v>
      </c>
      <c r="J85" s="5">
        <v>496</v>
      </c>
      <c r="K85" s="5">
        <v>1946273</v>
      </c>
      <c r="L85" s="5">
        <v>3923.9375</v>
      </c>
      <c r="M85" s="5">
        <v>6</v>
      </c>
      <c r="N85" s="5">
        <v>200198</v>
      </c>
      <c r="O85" s="5">
        <v>33366.333333333336</v>
      </c>
      <c r="P85" s="5">
        <v>502</v>
      </c>
      <c r="Q85" s="5">
        <v>2146471</v>
      </c>
      <c r="R85" s="5">
        <v>4275.838645418326</v>
      </c>
    </row>
    <row r="86" spans="1:18" ht="15" customHeight="1">
      <c r="A86" s="1">
        <v>80</v>
      </c>
      <c r="C86" s="1" t="s">
        <v>619</v>
      </c>
      <c r="D86" s="5">
        <v>1640</v>
      </c>
      <c r="E86" s="5">
        <v>9207448</v>
      </c>
      <c r="F86" s="5">
        <v>5614.2975609756095</v>
      </c>
      <c r="G86" s="5">
        <v>7</v>
      </c>
      <c r="H86" s="5">
        <v>158412</v>
      </c>
      <c r="I86" s="5">
        <v>22630.285714285714</v>
      </c>
      <c r="J86" s="5">
        <v>1647</v>
      </c>
      <c r="K86" s="5">
        <v>9365860</v>
      </c>
      <c r="L86" s="5">
        <v>5686.618093503339</v>
      </c>
      <c r="M86" s="5">
        <v>47</v>
      </c>
      <c r="N86" s="5">
        <v>11117865</v>
      </c>
      <c r="O86" s="5">
        <v>236550.31914893616</v>
      </c>
      <c r="P86" s="5">
        <v>1694</v>
      </c>
      <c r="Q86" s="5">
        <v>20483725</v>
      </c>
      <c r="R86" s="5">
        <v>12091.927390791026</v>
      </c>
    </row>
    <row r="87" spans="1:18" ht="15" customHeight="1">
      <c r="A87" s="1">
        <v>81</v>
      </c>
      <c r="C87" s="1" t="s">
        <v>785</v>
      </c>
      <c r="D87" s="5">
        <v>282</v>
      </c>
      <c r="E87" s="5">
        <v>621751</v>
      </c>
      <c r="F87" s="5">
        <v>2204.790780141844</v>
      </c>
      <c r="G87" s="5">
        <v>7</v>
      </c>
      <c r="H87" s="5">
        <v>66500</v>
      </c>
      <c r="I87" s="5">
        <v>9500</v>
      </c>
      <c r="J87" s="5">
        <v>289</v>
      </c>
      <c r="K87" s="5">
        <v>688251</v>
      </c>
      <c r="L87" s="5">
        <v>2381.491349480969</v>
      </c>
      <c r="M87" s="5">
        <v>2</v>
      </c>
      <c r="N87" s="5">
        <v>18290</v>
      </c>
      <c r="O87" s="5">
        <v>9145</v>
      </c>
      <c r="P87" s="5">
        <v>291</v>
      </c>
      <c r="Q87" s="5">
        <v>706541</v>
      </c>
      <c r="R87" s="5">
        <v>2427.9759450171823</v>
      </c>
    </row>
    <row r="88" spans="1:18" ht="15" customHeight="1">
      <c r="A88" s="1">
        <v>82</v>
      </c>
      <c r="C88" s="1" t="s">
        <v>465</v>
      </c>
      <c r="D88" s="5">
        <v>268</v>
      </c>
      <c r="E88" s="5">
        <v>942579</v>
      </c>
      <c r="F88" s="5">
        <v>3517.0858208955224</v>
      </c>
      <c r="G88" s="5">
        <v>1</v>
      </c>
      <c r="H88" s="5">
        <v>2500</v>
      </c>
      <c r="I88" s="5">
        <v>2500</v>
      </c>
      <c r="J88" s="5">
        <v>269</v>
      </c>
      <c r="K88" s="5">
        <v>945079</v>
      </c>
      <c r="L88" s="5">
        <v>3513.3048327137544</v>
      </c>
      <c r="M88" s="5">
        <v>6</v>
      </c>
      <c r="N88" s="5">
        <v>131907</v>
      </c>
      <c r="O88" s="5">
        <v>21984.5</v>
      </c>
      <c r="P88" s="5">
        <v>275</v>
      </c>
      <c r="Q88" s="5">
        <v>1076986</v>
      </c>
      <c r="R88" s="5">
        <v>3916.3127272727274</v>
      </c>
    </row>
    <row r="89" spans="1:18" ht="15" customHeight="1">
      <c r="A89" s="1">
        <v>83</v>
      </c>
      <c r="C89" s="1" t="s">
        <v>267</v>
      </c>
      <c r="D89" s="5">
        <v>122</v>
      </c>
      <c r="E89" s="5">
        <v>353332</v>
      </c>
      <c r="F89" s="5">
        <v>2896.1639344262294</v>
      </c>
      <c r="G89" s="5">
        <v>2</v>
      </c>
      <c r="H89" s="5">
        <v>7427</v>
      </c>
      <c r="I89" s="5">
        <v>3713.5</v>
      </c>
      <c r="J89" s="5">
        <v>124</v>
      </c>
      <c r="K89" s="5">
        <v>360759</v>
      </c>
      <c r="L89" s="5">
        <v>2909.3467741935483</v>
      </c>
      <c r="M89" s="5">
        <v>0</v>
      </c>
      <c r="N89" s="5">
        <v>0</v>
      </c>
      <c r="P89" s="5">
        <v>124</v>
      </c>
      <c r="Q89" s="5">
        <v>360759</v>
      </c>
      <c r="R89" s="5">
        <v>2909.3467741935483</v>
      </c>
    </row>
    <row r="90" spans="1:18" ht="15" customHeight="1">
      <c r="A90" s="1">
        <v>84</v>
      </c>
      <c r="C90" s="9" t="s">
        <v>472</v>
      </c>
      <c r="D90" s="10">
        <v>123</v>
      </c>
      <c r="E90" s="10">
        <v>375439</v>
      </c>
      <c r="F90" s="5">
        <v>3052.349593495935</v>
      </c>
      <c r="G90" s="10">
        <v>0</v>
      </c>
      <c r="H90" s="10">
        <v>0</v>
      </c>
      <c r="J90" s="10">
        <v>123</v>
      </c>
      <c r="K90" s="10">
        <v>375439</v>
      </c>
      <c r="L90" s="5">
        <v>3052.349593495935</v>
      </c>
      <c r="M90" s="10">
        <v>0</v>
      </c>
      <c r="N90" s="10">
        <v>0</v>
      </c>
      <c r="P90" s="10">
        <v>123</v>
      </c>
      <c r="Q90" s="10">
        <v>375439</v>
      </c>
      <c r="R90" s="5">
        <v>3052.349593495935</v>
      </c>
    </row>
    <row r="91" spans="1:18" ht="15" customHeight="1">
      <c r="A91" s="1">
        <v>85</v>
      </c>
      <c r="C91" s="14" t="s">
        <v>430</v>
      </c>
      <c r="D91" s="10">
        <v>8237</v>
      </c>
      <c r="E91" s="10">
        <v>36608489</v>
      </c>
      <c r="F91" s="5">
        <v>4444.395896564283</v>
      </c>
      <c r="G91" s="10">
        <v>135</v>
      </c>
      <c r="H91" s="10">
        <v>2557361</v>
      </c>
      <c r="I91" s="5">
        <v>18943.414814814816</v>
      </c>
      <c r="J91" s="10">
        <v>8372</v>
      </c>
      <c r="K91" s="10">
        <v>39165850</v>
      </c>
      <c r="L91" s="5">
        <v>4678.195174390827</v>
      </c>
      <c r="M91" s="10">
        <v>138</v>
      </c>
      <c r="N91" s="10">
        <v>26322806</v>
      </c>
      <c r="O91" s="5">
        <v>190744.97101449277</v>
      </c>
      <c r="P91" s="10">
        <v>8510</v>
      </c>
      <c r="Q91" s="10">
        <v>65488656</v>
      </c>
      <c r="R91" s="5">
        <v>7695.4942420681555</v>
      </c>
    </row>
    <row r="92" spans="1:18" ht="15" customHeight="1">
      <c r="A92" s="1">
        <v>86</v>
      </c>
      <c r="C92" s="7" t="s">
        <v>454</v>
      </c>
      <c r="D92" s="5">
        <v>74258</v>
      </c>
      <c r="E92" s="5">
        <v>346894861</v>
      </c>
      <c r="F92" s="5">
        <v>4671.48133534434</v>
      </c>
      <c r="G92" s="5">
        <v>2534</v>
      </c>
      <c r="H92" s="5">
        <v>54851818</v>
      </c>
      <c r="I92" s="5">
        <v>21646.337016574587</v>
      </c>
      <c r="J92" s="5">
        <v>76792</v>
      </c>
      <c r="K92" s="5">
        <v>401746679</v>
      </c>
      <c r="L92" s="5">
        <v>5231.621510053131</v>
      </c>
      <c r="M92" s="5">
        <v>1608</v>
      </c>
      <c r="N92" s="5">
        <v>206597097</v>
      </c>
      <c r="O92" s="5">
        <v>128480.78171641791</v>
      </c>
      <c r="P92" s="5">
        <v>78400</v>
      </c>
      <c r="Q92" s="5">
        <v>608343776</v>
      </c>
      <c r="R92" s="5">
        <v>7759.48693877551</v>
      </c>
    </row>
    <row r="93" spans="1:18" ht="15" customHeight="1">
      <c r="A93" s="1">
        <v>87</v>
      </c>
      <c r="C93" s="2" t="s">
        <v>335</v>
      </c>
      <c r="R93" s="5"/>
    </row>
    <row r="94" spans="1:18" ht="15" customHeight="1">
      <c r="A94" s="1">
        <v>88</v>
      </c>
      <c r="C94" s="1" t="s">
        <v>613</v>
      </c>
      <c r="D94" s="5">
        <v>641</v>
      </c>
      <c r="E94" s="5">
        <v>5536110</v>
      </c>
      <c r="F94" s="5">
        <v>8636.677067082683</v>
      </c>
      <c r="G94" s="5">
        <v>43</v>
      </c>
      <c r="H94" s="5">
        <v>1169000</v>
      </c>
      <c r="I94" s="5">
        <v>27186.04651162791</v>
      </c>
      <c r="J94" s="5">
        <v>684</v>
      </c>
      <c r="K94" s="5">
        <v>6705110</v>
      </c>
      <c r="L94" s="5">
        <v>9802.792397660818</v>
      </c>
      <c r="M94" s="5">
        <v>10</v>
      </c>
      <c r="N94" s="5">
        <v>5342960</v>
      </c>
      <c r="O94" s="5">
        <v>534296</v>
      </c>
      <c r="P94" s="5">
        <v>694</v>
      </c>
      <c r="Q94" s="5">
        <v>12048070</v>
      </c>
      <c r="R94" s="5">
        <v>17360.331412103747</v>
      </c>
    </row>
    <row r="95" spans="1:18" ht="15" customHeight="1">
      <c r="A95" s="1">
        <v>89</v>
      </c>
      <c r="C95" s="1" t="s">
        <v>334</v>
      </c>
      <c r="D95" s="5">
        <v>726</v>
      </c>
      <c r="E95" s="5">
        <v>2466016</v>
      </c>
      <c r="F95" s="5">
        <v>3396.716253443526</v>
      </c>
      <c r="G95" s="5">
        <v>1</v>
      </c>
      <c r="H95" s="5">
        <v>6000</v>
      </c>
      <c r="I95" s="5">
        <v>6000</v>
      </c>
      <c r="J95" s="5">
        <v>727</v>
      </c>
      <c r="K95" s="5">
        <v>2472016</v>
      </c>
      <c r="L95" s="5">
        <v>3400.2971114167813</v>
      </c>
      <c r="M95" s="5">
        <v>0</v>
      </c>
      <c r="N95" s="5">
        <v>0</v>
      </c>
      <c r="P95" s="5">
        <v>727</v>
      </c>
      <c r="Q95" s="5">
        <v>2472016</v>
      </c>
      <c r="R95" s="5">
        <v>3400.2971114167813</v>
      </c>
    </row>
    <row r="96" spans="1:18" ht="15" customHeight="1">
      <c r="A96" s="1">
        <v>90</v>
      </c>
      <c r="C96" s="1" t="s">
        <v>345</v>
      </c>
      <c r="D96" s="5">
        <v>434</v>
      </c>
      <c r="E96" s="5">
        <v>1478140</v>
      </c>
      <c r="F96" s="5">
        <v>3405.852534562212</v>
      </c>
      <c r="G96" s="5">
        <v>13</v>
      </c>
      <c r="H96" s="5">
        <v>184288</v>
      </c>
      <c r="I96" s="5">
        <v>14176</v>
      </c>
      <c r="J96" s="5">
        <v>447</v>
      </c>
      <c r="K96" s="5">
        <v>1662428</v>
      </c>
      <c r="L96" s="5">
        <v>3719.0782997762863</v>
      </c>
      <c r="M96" s="5">
        <v>4</v>
      </c>
      <c r="N96" s="5">
        <v>1295273</v>
      </c>
      <c r="O96" s="5">
        <v>323818.25</v>
      </c>
      <c r="P96" s="5">
        <v>451</v>
      </c>
      <c r="Q96" s="5">
        <v>2957701</v>
      </c>
      <c r="R96" s="5">
        <v>6558.095343680709</v>
      </c>
    </row>
    <row r="97" spans="1:18" ht="15" customHeight="1">
      <c r="A97" s="1">
        <v>91</v>
      </c>
      <c r="C97" s="9" t="s">
        <v>346</v>
      </c>
      <c r="D97" s="10">
        <v>943</v>
      </c>
      <c r="E97" s="10">
        <v>3242113</v>
      </c>
      <c r="F97" s="5">
        <v>3438.083775185578</v>
      </c>
      <c r="G97" s="10">
        <v>20</v>
      </c>
      <c r="H97" s="10">
        <v>222014</v>
      </c>
      <c r="I97" s="5">
        <v>11100.7</v>
      </c>
      <c r="J97" s="10">
        <v>963</v>
      </c>
      <c r="K97" s="10">
        <v>3464127</v>
      </c>
      <c r="L97" s="5">
        <v>3597.2242990654204</v>
      </c>
      <c r="M97" s="10">
        <v>16</v>
      </c>
      <c r="N97" s="10">
        <v>3079936</v>
      </c>
      <c r="O97" s="5">
        <v>192496</v>
      </c>
      <c r="P97" s="10">
        <v>979</v>
      </c>
      <c r="Q97" s="10">
        <v>6544063</v>
      </c>
      <c r="R97" s="5">
        <v>6684.436159346272</v>
      </c>
    </row>
    <row r="98" spans="1:18" ht="15" customHeight="1">
      <c r="A98" s="1">
        <v>92</v>
      </c>
      <c r="C98" s="20" t="s">
        <v>430</v>
      </c>
      <c r="D98" s="5">
        <v>2744</v>
      </c>
      <c r="E98" s="5">
        <v>12722379</v>
      </c>
      <c r="F98" s="5">
        <v>4636.435495626823</v>
      </c>
      <c r="G98" s="5">
        <v>77</v>
      </c>
      <c r="H98" s="5">
        <v>1581302</v>
      </c>
      <c r="I98" s="5">
        <v>20536.38961038961</v>
      </c>
      <c r="J98" s="5">
        <v>2821</v>
      </c>
      <c r="K98" s="5">
        <v>14303681</v>
      </c>
      <c r="L98" s="5">
        <v>5070.429280397022</v>
      </c>
      <c r="M98" s="5">
        <v>30</v>
      </c>
      <c r="N98" s="5">
        <v>9718169</v>
      </c>
      <c r="O98" s="5">
        <v>323938.9666666667</v>
      </c>
      <c r="P98" s="5">
        <v>2851</v>
      </c>
      <c r="Q98" s="5">
        <v>24021850</v>
      </c>
      <c r="R98" s="5">
        <v>8425.76289021396</v>
      </c>
    </row>
    <row r="99" spans="1:18" ht="15" customHeight="1">
      <c r="A99" s="1">
        <v>93</v>
      </c>
      <c r="C99" s="29" t="s">
        <v>495</v>
      </c>
      <c r="R99" s="5"/>
    </row>
    <row r="100" spans="1:18" ht="15" customHeight="1">
      <c r="A100" s="1">
        <v>94</v>
      </c>
      <c r="C100" s="1" t="s">
        <v>362</v>
      </c>
      <c r="D100" s="5">
        <v>0</v>
      </c>
      <c r="E100" s="5">
        <v>0</v>
      </c>
      <c r="G100" s="5">
        <v>0</v>
      </c>
      <c r="H100" s="5">
        <v>0</v>
      </c>
      <c r="J100" s="5">
        <v>0</v>
      </c>
      <c r="K100" s="5">
        <v>0</v>
      </c>
      <c r="M100" s="5">
        <v>4</v>
      </c>
      <c r="N100" s="5">
        <v>27433</v>
      </c>
      <c r="O100" s="5">
        <v>6858.25</v>
      </c>
      <c r="P100" s="5">
        <v>4</v>
      </c>
      <c r="Q100" s="5">
        <v>27433</v>
      </c>
      <c r="R100" s="5">
        <v>6858.25</v>
      </c>
    </row>
    <row r="101" spans="1:18" ht="15" customHeight="1">
      <c r="A101" s="1">
        <v>95</v>
      </c>
      <c r="C101" s="9" t="s">
        <v>360</v>
      </c>
      <c r="D101" s="10">
        <v>0</v>
      </c>
      <c r="E101" s="10">
        <v>0</v>
      </c>
      <c r="G101" s="10">
        <v>0</v>
      </c>
      <c r="H101" s="10">
        <v>0</v>
      </c>
      <c r="J101" s="10">
        <v>0</v>
      </c>
      <c r="K101" s="10">
        <v>0</v>
      </c>
      <c r="M101" s="10">
        <v>1</v>
      </c>
      <c r="N101" s="10">
        <v>7454</v>
      </c>
      <c r="O101" s="5">
        <v>7454</v>
      </c>
      <c r="P101" s="10">
        <v>1</v>
      </c>
      <c r="Q101" s="10">
        <v>7454</v>
      </c>
      <c r="R101" s="5">
        <v>7454</v>
      </c>
    </row>
    <row r="102" spans="1:18" ht="15" customHeight="1">
      <c r="A102" s="1">
        <v>96</v>
      </c>
      <c r="C102" s="7" t="s">
        <v>430</v>
      </c>
      <c r="D102" s="5">
        <v>0</v>
      </c>
      <c r="E102" s="5">
        <v>0</v>
      </c>
      <c r="G102" s="5">
        <v>0</v>
      </c>
      <c r="H102" s="5">
        <v>0</v>
      </c>
      <c r="J102" s="5">
        <v>0</v>
      </c>
      <c r="K102" s="5">
        <v>0</v>
      </c>
      <c r="M102" s="5">
        <v>5</v>
      </c>
      <c r="N102" s="5">
        <v>34887</v>
      </c>
      <c r="O102" s="5">
        <v>6977.4</v>
      </c>
      <c r="P102" s="5">
        <v>5</v>
      </c>
      <c r="Q102" s="5">
        <v>34887</v>
      </c>
      <c r="R102" s="5">
        <v>6977.4</v>
      </c>
    </row>
    <row r="103" spans="1:18" ht="15" customHeight="1">
      <c r="A103" s="1">
        <v>97</v>
      </c>
      <c r="C103" s="2" t="s">
        <v>361</v>
      </c>
      <c r="R103" s="5"/>
    </row>
    <row r="104" spans="1:18" ht="15" customHeight="1">
      <c r="A104" s="1">
        <v>98</v>
      </c>
      <c r="C104" s="1" t="s">
        <v>271</v>
      </c>
      <c r="D104" s="5">
        <v>294</v>
      </c>
      <c r="E104" s="5">
        <v>1771995</v>
      </c>
      <c r="F104" s="5">
        <v>6027.193877551021</v>
      </c>
      <c r="G104" s="5">
        <v>13</v>
      </c>
      <c r="H104" s="5">
        <v>165561</v>
      </c>
      <c r="I104" s="5">
        <v>12735.461538461539</v>
      </c>
      <c r="J104" s="5">
        <v>307</v>
      </c>
      <c r="K104" s="5">
        <v>1937556</v>
      </c>
      <c r="L104" s="5">
        <v>6311.257328990228</v>
      </c>
      <c r="M104" s="5">
        <v>3</v>
      </c>
      <c r="N104" s="5">
        <v>12055</v>
      </c>
      <c r="O104" s="5">
        <v>4018.3333333333335</v>
      </c>
      <c r="P104" s="5">
        <v>310</v>
      </c>
      <c r="Q104" s="5">
        <v>1949611</v>
      </c>
      <c r="R104" s="5">
        <v>6289.067741935484</v>
      </c>
    </row>
    <row r="105" spans="1:18" ht="15" customHeight="1">
      <c r="A105" s="1">
        <v>99</v>
      </c>
      <c r="C105" s="1" t="s">
        <v>270</v>
      </c>
      <c r="D105" s="5">
        <v>0</v>
      </c>
      <c r="E105" s="5">
        <v>0</v>
      </c>
      <c r="G105" s="5">
        <v>0</v>
      </c>
      <c r="H105" s="5">
        <v>0</v>
      </c>
      <c r="J105" s="5">
        <v>0</v>
      </c>
      <c r="K105" s="5">
        <v>0</v>
      </c>
      <c r="M105" s="5">
        <v>2</v>
      </c>
      <c r="N105" s="5">
        <v>5522</v>
      </c>
      <c r="O105" s="5">
        <v>2761</v>
      </c>
      <c r="P105" s="5">
        <v>2</v>
      </c>
      <c r="Q105" s="5">
        <v>5522</v>
      </c>
      <c r="R105" s="5">
        <v>2761</v>
      </c>
    </row>
    <row r="106" spans="1:18" ht="15" customHeight="1">
      <c r="A106" s="1">
        <v>100</v>
      </c>
      <c r="C106" s="1" t="s">
        <v>489</v>
      </c>
      <c r="D106" s="5">
        <v>590</v>
      </c>
      <c r="E106" s="5">
        <v>3378238</v>
      </c>
      <c r="F106" s="5">
        <v>5725.827118644068</v>
      </c>
      <c r="G106" s="5">
        <v>45</v>
      </c>
      <c r="H106" s="5">
        <v>1150761</v>
      </c>
      <c r="I106" s="5">
        <v>25572.466666666667</v>
      </c>
      <c r="J106" s="5">
        <v>635</v>
      </c>
      <c r="K106" s="5">
        <v>4528999</v>
      </c>
      <c r="L106" s="5">
        <v>7132.28188976378</v>
      </c>
      <c r="M106" s="5">
        <v>3</v>
      </c>
      <c r="N106" s="5">
        <v>96923</v>
      </c>
      <c r="O106" s="5">
        <v>32307.666666666668</v>
      </c>
      <c r="P106" s="5">
        <v>638</v>
      </c>
      <c r="Q106" s="5">
        <v>4625922</v>
      </c>
      <c r="R106" s="5">
        <v>7250.66144200627</v>
      </c>
    </row>
    <row r="107" spans="1:18" ht="15" customHeight="1">
      <c r="A107" s="1">
        <v>101</v>
      </c>
      <c r="C107" s="1" t="s">
        <v>490</v>
      </c>
      <c r="D107" s="5">
        <v>482</v>
      </c>
      <c r="E107" s="5">
        <v>1915174</v>
      </c>
      <c r="F107" s="5">
        <v>3973.390041493776</v>
      </c>
      <c r="G107" s="5">
        <v>49</v>
      </c>
      <c r="H107" s="5">
        <v>885933</v>
      </c>
      <c r="I107" s="5">
        <v>18080.26530612245</v>
      </c>
      <c r="J107" s="5">
        <v>531</v>
      </c>
      <c r="K107" s="5">
        <v>2801107</v>
      </c>
      <c r="L107" s="5">
        <v>5275.154425612052</v>
      </c>
      <c r="M107" s="5">
        <v>7</v>
      </c>
      <c r="N107" s="5">
        <v>81117</v>
      </c>
      <c r="O107" s="5">
        <v>11588.142857142857</v>
      </c>
      <c r="P107" s="5">
        <v>538</v>
      </c>
      <c r="Q107" s="5">
        <v>2882224</v>
      </c>
      <c r="R107" s="5">
        <v>5357.293680297398</v>
      </c>
    </row>
    <row r="108" spans="1:18" ht="15" customHeight="1">
      <c r="A108" s="1">
        <v>102</v>
      </c>
      <c r="C108" s="9" t="s">
        <v>491</v>
      </c>
      <c r="D108" s="10">
        <v>787</v>
      </c>
      <c r="E108" s="10">
        <v>3792706</v>
      </c>
      <c r="F108" s="5">
        <v>4819.194409148666</v>
      </c>
      <c r="G108" s="10">
        <v>48</v>
      </c>
      <c r="H108" s="10">
        <v>732171</v>
      </c>
      <c r="I108" s="5">
        <v>15253.5625</v>
      </c>
      <c r="J108" s="10">
        <v>835</v>
      </c>
      <c r="K108" s="10">
        <v>4524877</v>
      </c>
      <c r="L108" s="5">
        <v>5419.014371257485</v>
      </c>
      <c r="M108" s="10">
        <v>0</v>
      </c>
      <c r="N108" s="10">
        <v>0</v>
      </c>
      <c r="P108" s="10">
        <v>835</v>
      </c>
      <c r="Q108" s="10">
        <v>4524877</v>
      </c>
      <c r="R108" s="5">
        <v>5419.014371257485</v>
      </c>
    </row>
    <row r="109" spans="1:18" ht="15" customHeight="1">
      <c r="A109" s="1">
        <v>103</v>
      </c>
      <c r="C109" s="14" t="s">
        <v>430</v>
      </c>
      <c r="D109" s="10">
        <v>2153</v>
      </c>
      <c r="E109" s="10">
        <v>10858113</v>
      </c>
      <c r="F109" s="5">
        <v>5043.248026010218</v>
      </c>
      <c r="G109" s="10">
        <v>155</v>
      </c>
      <c r="H109" s="10">
        <v>2934426</v>
      </c>
      <c r="I109" s="5">
        <v>18931.78064516129</v>
      </c>
      <c r="J109" s="10">
        <v>2308</v>
      </c>
      <c r="K109" s="10">
        <v>13792539</v>
      </c>
      <c r="L109" s="5">
        <v>5975.970103986135</v>
      </c>
      <c r="M109" s="10">
        <v>15</v>
      </c>
      <c r="N109" s="10">
        <v>195617</v>
      </c>
      <c r="O109" s="5">
        <v>13041.133333333333</v>
      </c>
      <c r="P109" s="10">
        <v>2323</v>
      </c>
      <c r="Q109" s="10">
        <v>13988156</v>
      </c>
      <c r="R109" s="5">
        <v>6021.591046061128</v>
      </c>
    </row>
    <row r="110" spans="1:18" ht="15" customHeight="1">
      <c r="A110" s="1">
        <v>104</v>
      </c>
      <c r="C110" s="28" t="s">
        <v>573</v>
      </c>
      <c r="D110" s="5">
        <v>79155</v>
      </c>
      <c r="E110" s="5">
        <v>370475353</v>
      </c>
      <c r="F110" s="5">
        <v>4680.378409449813</v>
      </c>
      <c r="G110" s="5">
        <v>2766</v>
      </c>
      <c r="H110" s="5">
        <v>59367546</v>
      </c>
      <c r="I110" s="5">
        <v>21463.32104121475</v>
      </c>
      <c r="J110" s="5">
        <v>81921</v>
      </c>
      <c r="K110" s="5">
        <v>429842899</v>
      </c>
      <c r="L110" s="5">
        <v>5247.041649882203</v>
      </c>
      <c r="M110" s="5">
        <v>1658</v>
      </c>
      <c r="N110" s="5">
        <v>216545770</v>
      </c>
      <c r="O110" s="5">
        <v>130606.6164053076</v>
      </c>
      <c r="P110" s="5">
        <v>83579</v>
      </c>
      <c r="Q110" s="5">
        <v>646388669</v>
      </c>
      <c r="R110" s="5">
        <v>7733.864595173429</v>
      </c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CC96"/>
  <sheetViews>
    <sheetView zoomScale="125" zoomScaleNormal="125" zoomScalePageLayoutView="0" workbookViewId="0" topLeftCell="A1">
      <pane xSplit="15500" ySplit="3000" topLeftCell="BR45" activePane="bottomLeft" state="split"/>
      <selection pane="topLeft" activeCell="D7" sqref="D7:D57"/>
      <selection pane="topRight" activeCell="M7" sqref="M7:N57"/>
      <selection pane="bottomLeft" activeCell="E63" sqref="E63"/>
      <selection pane="bottomRight" activeCell="CA57" sqref="CA57:CB57"/>
    </sheetView>
  </sheetViews>
  <sheetFormatPr defaultColWidth="12.7109375" defaultRowHeight="12" customHeight="1"/>
  <cols>
    <col min="1" max="1" width="5.00390625" style="1" customWidth="1"/>
    <col min="2" max="3" width="8.7109375" style="7" customWidth="1"/>
    <col min="4" max="4" width="25.7109375" style="1" customWidth="1"/>
    <col min="5" max="5" width="13.140625" style="1" customWidth="1"/>
    <col min="6" max="7" width="14.00390625" style="1" customWidth="1"/>
    <col min="8" max="8" width="13.28125" style="1" customWidth="1"/>
    <col min="9" max="9" width="14.00390625" style="1" customWidth="1"/>
    <col min="10" max="10" width="12.8515625" style="1" customWidth="1"/>
    <col min="11" max="11" width="14.421875" style="1" customWidth="1"/>
    <col min="12" max="12" width="12.7109375" style="1" customWidth="1"/>
    <col min="13" max="13" width="13.421875" style="1" customWidth="1"/>
    <col min="14" max="14" width="12.421875" style="1" customWidth="1"/>
    <col min="15" max="15" width="3.8515625" style="1" customWidth="1"/>
    <col min="16" max="16" width="15.7109375" style="1" customWidth="1"/>
    <col min="17" max="17" width="12.8515625" style="1" customWidth="1"/>
    <col min="18" max="18" width="13.7109375" style="1" customWidth="1"/>
    <col min="19" max="19" width="12.00390625" style="1" customWidth="1"/>
    <col min="20" max="20" width="14.421875" style="1" customWidth="1"/>
    <col min="21" max="21" width="13.421875" style="1" customWidth="1"/>
    <col min="22" max="22" width="14.421875" style="1" customWidth="1"/>
    <col min="23" max="23" width="13.7109375" style="1" customWidth="1"/>
    <col min="24" max="24" width="14.140625" style="1" customWidth="1"/>
    <col min="25" max="25" width="12.421875" style="1" customWidth="1"/>
    <col min="26" max="26" width="4.140625" style="1" customWidth="1"/>
    <col min="27" max="27" width="14.28125" style="1" customWidth="1"/>
    <col min="28" max="28" width="13.28125" style="1" customWidth="1"/>
    <col min="29" max="29" width="14.00390625" style="1" customWidth="1"/>
    <col min="30" max="31" width="13.28125" style="1" customWidth="1"/>
    <col min="32" max="32" width="13.140625" style="1" customWidth="1"/>
    <col min="33" max="33" width="14.00390625" style="1" customWidth="1"/>
    <col min="34" max="34" width="12.7109375" style="1" customWidth="1"/>
    <col min="35" max="36" width="13.7109375" style="1" customWidth="1"/>
    <col min="37" max="37" width="3.8515625" style="1" customWidth="1"/>
    <col min="38" max="38" width="14.28125" style="1" customWidth="1"/>
    <col min="39" max="39" width="12.8515625" style="1" customWidth="1"/>
    <col min="40" max="40" width="13.7109375" style="1" customWidth="1"/>
    <col min="41" max="41" width="13.8515625" style="1" customWidth="1"/>
    <col min="42" max="42" width="14.00390625" style="1" customWidth="1"/>
    <col min="43" max="43" width="12.7109375" style="1" customWidth="1"/>
    <col min="44" max="44" width="13.28125" style="1" customWidth="1"/>
    <col min="45" max="45" width="12.28125" style="1" customWidth="1"/>
    <col min="46" max="47" width="13.28125" style="1" customWidth="1"/>
    <col min="48" max="48" width="3.8515625" style="1" customWidth="1"/>
    <col min="49" max="49" width="14.00390625" style="1" customWidth="1"/>
    <col min="50" max="50" width="12.7109375" style="1" customWidth="1"/>
    <col min="51" max="51" width="12.28125" style="1" customWidth="1"/>
    <col min="52" max="53" width="12.8515625" style="1" customWidth="1"/>
    <col min="54" max="54" width="12.140625" style="1" customWidth="1"/>
    <col min="55" max="58" width="15.7109375" style="1" customWidth="1"/>
    <col min="59" max="59" width="2.7109375" style="1" customWidth="1"/>
    <col min="60" max="65" width="15.7109375" style="1" customWidth="1"/>
    <col min="66" max="66" width="13.7109375" style="1" customWidth="1"/>
    <col min="67" max="67" width="12.7109375" style="1" customWidth="1"/>
    <col min="68" max="68" width="12.421875" style="1" customWidth="1"/>
    <col min="69" max="69" width="15.7109375" style="1" customWidth="1"/>
    <col min="70" max="70" width="2.7109375" style="1" customWidth="1"/>
    <col min="71" max="16384" width="12.7109375" style="1" customWidth="1"/>
  </cols>
  <sheetData>
    <row r="1" ht="15" customHeight="1">
      <c r="D1" s="158" t="s">
        <v>724</v>
      </c>
    </row>
    <row r="2" ht="15" customHeight="1" thickBot="1">
      <c r="D2" s="1" t="s">
        <v>749</v>
      </c>
    </row>
    <row r="3" spans="2:80" ht="15" customHeight="1" thickBot="1">
      <c r="B3" s="7" t="s">
        <v>707</v>
      </c>
      <c r="E3" s="169" t="s">
        <v>655</v>
      </c>
      <c r="F3" s="170"/>
      <c r="G3" s="170"/>
      <c r="H3" s="170"/>
      <c r="I3" s="170"/>
      <c r="J3" s="170"/>
      <c r="K3" s="170"/>
      <c r="L3" s="170"/>
      <c r="M3" s="170"/>
      <c r="N3" s="171"/>
      <c r="P3" s="172" t="s">
        <v>260</v>
      </c>
      <c r="Q3" s="173"/>
      <c r="R3" s="173"/>
      <c r="S3" s="173"/>
      <c r="T3" s="173"/>
      <c r="U3" s="173"/>
      <c r="V3" s="173"/>
      <c r="W3" s="173"/>
      <c r="X3" s="173"/>
      <c r="Y3" s="174"/>
      <c r="AA3" s="175" t="s">
        <v>261</v>
      </c>
      <c r="AB3" s="176"/>
      <c r="AC3" s="176"/>
      <c r="AD3" s="176"/>
      <c r="AE3" s="176"/>
      <c r="AF3" s="176"/>
      <c r="AG3" s="176"/>
      <c r="AH3" s="176"/>
      <c r="AI3" s="176"/>
      <c r="AJ3" s="177"/>
      <c r="AL3" s="178" t="s">
        <v>589</v>
      </c>
      <c r="AM3" s="179"/>
      <c r="AN3" s="179"/>
      <c r="AO3" s="179"/>
      <c r="AP3" s="179"/>
      <c r="AQ3" s="179"/>
      <c r="AR3" s="179"/>
      <c r="AS3" s="179"/>
      <c r="AT3" s="179"/>
      <c r="AU3" s="180"/>
      <c r="AW3" s="181" t="s">
        <v>480</v>
      </c>
      <c r="AX3" s="182"/>
      <c r="AY3" s="182"/>
      <c r="AZ3" s="182"/>
      <c r="BA3" s="182"/>
      <c r="BB3" s="182"/>
      <c r="BC3" s="182"/>
      <c r="BD3" s="182"/>
      <c r="BE3" s="182"/>
      <c r="BF3" s="183"/>
      <c r="BH3" s="186" t="s">
        <v>721</v>
      </c>
      <c r="BI3" s="187"/>
      <c r="BJ3" s="187"/>
      <c r="BK3" s="187"/>
      <c r="BL3" s="187"/>
      <c r="BM3" s="187"/>
      <c r="BN3" s="187"/>
      <c r="BO3" s="187"/>
      <c r="BP3" s="187"/>
      <c r="BQ3" s="188"/>
      <c r="BS3" s="189" t="s">
        <v>628</v>
      </c>
      <c r="BT3" s="190"/>
      <c r="BU3" s="190"/>
      <c r="BV3" s="190"/>
      <c r="BW3" s="190"/>
      <c r="BX3" s="190"/>
      <c r="BY3" s="190"/>
      <c r="BZ3" s="190"/>
      <c r="CA3" s="190"/>
      <c r="CB3" s="191"/>
    </row>
    <row r="4" spans="2:80" s="31" customFormat="1" ht="15" customHeight="1">
      <c r="B4" s="7" t="s">
        <v>708</v>
      </c>
      <c r="C4" s="7"/>
      <c r="E4" s="168" t="s">
        <v>784</v>
      </c>
      <c r="F4" s="168"/>
      <c r="G4" s="168" t="s">
        <v>570</v>
      </c>
      <c r="H4" s="168"/>
      <c r="I4" s="168" t="s">
        <v>571</v>
      </c>
      <c r="J4" s="168"/>
      <c r="K4" s="168" t="s">
        <v>572</v>
      </c>
      <c r="L4" s="168"/>
      <c r="M4" s="168" t="s">
        <v>573</v>
      </c>
      <c r="N4" s="168"/>
      <c r="P4" s="168" t="s">
        <v>784</v>
      </c>
      <c r="Q4" s="168"/>
      <c r="R4" s="168" t="s">
        <v>570</v>
      </c>
      <c r="S4" s="168"/>
      <c r="T4" s="168" t="s">
        <v>571</v>
      </c>
      <c r="U4" s="168"/>
      <c r="V4" s="168" t="s">
        <v>572</v>
      </c>
      <c r="W4" s="168"/>
      <c r="X4" s="168" t="s">
        <v>573</v>
      </c>
      <c r="Y4" s="168"/>
      <c r="AA4" s="168" t="s">
        <v>784</v>
      </c>
      <c r="AB4" s="168"/>
      <c r="AC4" s="168" t="s">
        <v>570</v>
      </c>
      <c r="AD4" s="168"/>
      <c r="AE4" s="168" t="s">
        <v>571</v>
      </c>
      <c r="AF4" s="168"/>
      <c r="AG4" s="168" t="s">
        <v>572</v>
      </c>
      <c r="AH4" s="168"/>
      <c r="AI4" s="168" t="s">
        <v>573</v>
      </c>
      <c r="AJ4" s="168"/>
      <c r="AL4" s="168" t="s">
        <v>784</v>
      </c>
      <c r="AM4" s="168"/>
      <c r="AN4" s="168" t="s">
        <v>570</v>
      </c>
      <c r="AO4" s="168"/>
      <c r="AP4" s="168" t="s">
        <v>571</v>
      </c>
      <c r="AQ4" s="168"/>
      <c r="AR4" s="168" t="s">
        <v>572</v>
      </c>
      <c r="AS4" s="168"/>
      <c r="AT4" s="168" t="s">
        <v>573</v>
      </c>
      <c r="AU4" s="168"/>
      <c r="AW4" s="168" t="s">
        <v>784</v>
      </c>
      <c r="AX4" s="168"/>
      <c r="AY4" s="168" t="s">
        <v>570</v>
      </c>
      <c r="AZ4" s="168"/>
      <c r="BA4" s="168" t="s">
        <v>571</v>
      </c>
      <c r="BB4" s="168"/>
      <c r="BC4" s="168" t="s">
        <v>572</v>
      </c>
      <c r="BD4" s="168"/>
      <c r="BE4" s="168" t="s">
        <v>573</v>
      </c>
      <c r="BF4" s="168"/>
      <c r="BH4" s="168" t="s">
        <v>784</v>
      </c>
      <c r="BI4" s="168"/>
      <c r="BJ4" s="168" t="s">
        <v>570</v>
      </c>
      <c r="BK4" s="168"/>
      <c r="BL4" s="168" t="s">
        <v>571</v>
      </c>
      <c r="BM4" s="168"/>
      <c r="BN4" s="168" t="s">
        <v>572</v>
      </c>
      <c r="BO4" s="184"/>
      <c r="BP4" s="184" t="s">
        <v>573</v>
      </c>
      <c r="BQ4" s="184"/>
      <c r="BR4" s="185"/>
      <c r="BS4" s="168" t="s">
        <v>784</v>
      </c>
      <c r="BT4" s="168"/>
      <c r="BU4" s="168" t="s">
        <v>570</v>
      </c>
      <c r="BV4" s="168"/>
      <c r="BW4" s="168" t="s">
        <v>571</v>
      </c>
      <c r="BX4" s="168"/>
      <c r="BY4" s="168" t="s">
        <v>572</v>
      </c>
      <c r="BZ4" s="168"/>
      <c r="CA4" s="168" t="s">
        <v>573</v>
      </c>
      <c r="CB4" s="168"/>
    </row>
    <row r="5" spans="1:80" ht="15" customHeight="1">
      <c r="A5" s="7" t="s">
        <v>523</v>
      </c>
      <c r="B5" s="7" t="s">
        <v>522</v>
      </c>
      <c r="E5" s="5" t="s">
        <v>656</v>
      </c>
      <c r="F5" s="5" t="s">
        <v>311</v>
      </c>
      <c r="G5" s="5" t="s">
        <v>656</v>
      </c>
      <c r="H5" s="5" t="s">
        <v>311</v>
      </c>
      <c r="I5" s="5" t="s">
        <v>656</v>
      </c>
      <c r="J5" s="5" t="s">
        <v>311</v>
      </c>
      <c r="K5" s="5" t="s">
        <v>656</v>
      </c>
      <c r="L5" s="5" t="s">
        <v>311</v>
      </c>
      <c r="M5" s="5" t="s">
        <v>656</v>
      </c>
      <c r="N5" s="5" t="s">
        <v>311</v>
      </c>
      <c r="P5" s="5" t="s">
        <v>656</v>
      </c>
      <c r="Q5" s="5" t="s">
        <v>311</v>
      </c>
      <c r="R5" s="5" t="s">
        <v>656</v>
      </c>
      <c r="S5" s="5" t="s">
        <v>311</v>
      </c>
      <c r="T5" s="5" t="s">
        <v>656</v>
      </c>
      <c r="U5" s="5" t="s">
        <v>311</v>
      </c>
      <c r="V5" s="5" t="s">
        <v>656</v>
      </c>
      <c r="W5" s="5" t="s">
        <v>311</v>
      </c>
      <c r="X5" s="5" t="s">
        <v>656</v>
      </c>
      <c r="Y5" s="5" t="s">
        <v>311</v>
      </c>
      <c r="AA5" s="5" t="s">
        <v>656</v>
      </c>
      <c r="AB5" s="5" t="s">
        <v>311</v>
      </c>
      <c r="AC5" s="5" t="s">
        <v>656</v>
      </c>
      <c r="AD5" s="5" t="s">
        <v>311</v>
      </c>
      <c r="AE5" s="5" t="s">
        <v>656</v>
      </c>
      <c r="AF5" s="5" t="s">
        <v>311</v>
      </c>
      <c r="AG5" s="5" t="s">
        <v>656</v>
      </c>
      <c r="AH5" s="5" t="s">
        <v>311</v>
      </c>
      <c r="AI5" s="5" t="s">
        <v>656</v>
      </c>
      <c r="AJ5" s="5" t="s">
        <v>311</v>
      </c>
      <c r="AL5" s="5" t="s">
        <v>656</v>
      </c>
      <c r="AM5" s="5" t="s">
        <v>311</v>
      </c>
      <c r="AN5" s="5" t="s">
        <v>656</v>
      </c>
      <c r="AO5" s="5" t="s">
        <v>311</v>
      </c>
      <c r="AP5" s="5" t="s">
        <v>656</v>
      </c>
      <c r="AQ5" s="5" t="s">
        <v>311</v>
      </c>
      <c r="AR5" s="5" t="s">
        <v>656</v>
      </c>
      <c r="AS5" s="5" t="s">
        <v>311</v>
      </c>
      <c r="AT5" s="5" t="s">
        <v>656</v>
      </c>
      <c r="AU5" s="5" t="s">
        <v>311</v>
      </c>
      <c r="AW5" s="5" t="s">
        <v>656</v>
      </c>
      <c r="AX5" s="5" t="s">
        <v>311</v>
      </c>
      <c r="AY5" s="5" t="s">
        <v>656</v>
      </c>
      <c r="AZ5" s="5" t="s">
        <v>311</v>
      </c>
      <c r="BA5" s="5" t="s">
        <v>656</v>
      </c>
      <c r="BB5" s="5" t="s">
        <v>311</v>
      </c>
      <c r="BC5" s="5" t="s">
        <v>656</v>
      </c>
      <c r="BD5" s="5" t="s">
        <v>311</v>
      </c>
      <c r="BE5" s="5" t="s">
        <v>656</v>
      </c>
      <c r="BF5" s="5" t="s">
        <v>311</v>
      </c>
      <c r="BH5" s="5" t="s">
        <v>656</v>
      </c>
      <c r="BI5" s="5" t="s">
        <v>311</v>
      </c>
      <c r="BJ5" s="5" t="s">
        <v>656</v>
      </c>
      <c r="BK5" s="5" t="s">
        <v>311</v>
      </c>
      <c r="BL5" s="5" t="s">
        <v>656</v>
      </c>
      <c r="BM5" s="5" t="s">
        <v>311</v>
      </c>
      <c r="BN5" s="5" t="s">
        <v>656</v>
      </c>
      <c r="BO5" s="5" t="s">
        <v>311</v>
      </c>
      <c r="BP5" s="5" t="s">
        <v>656</v>
      </c>
      <c r="BQ5" s="5" t="s">
        <v>311</v>
      </c>
      <c r="BS5" s="5" t="s">
        <v>656</v>
      </c>
      <c r="BT5" s="5" t="s">
        <v>311</v>
      </c>
      <c r="BU5" s="5" t="s">
        <v>656</v>
      </c>
      <c r="BV5" s="5" t="s">
        <v>311</v>
      </c>
      <c r="BW5" s="5" t="s">
        <v>656</v>
      </c>
      <c r="BX5" s="5" t="s">
        <v>311</v>
      </c>
      <c r="BY5" s="5" t="s">
        <v>656</v>
      </c>
      <c r="BZ5" s="5" t="s">
        <v>311</v>
      </c>
      <c r="CA5" s="5" t="s">
        <v>656</v>
      </c>
      <c r="CB5" s="5" t="s">
        <v>311</v>
      </c>
    </row>
    <row r="6" spans="1:80" ht="15" customHeight="1">
      <c r="A6" s="7" t="s">
        <v>451</v>
      </c>
      <c r="B6" s="7" t="s">
        <v>517</v>
      </c>
      <c r="C6" s="7" t="s">
        <v>134</v>
      </c>
      <c r="E6" s="6" t="s">
        <v>348</v>
      </c>
      <c r="F6" s="6" t="s">
        <v>349</v>
      </c>
      <c r="G6" s="6" t="s">
        <v>718</v>
      </c>
      <c r="H6" s="6" t="s">
        <v>719</v>
      </c>
      <c r="I6" s="6" t="s">
        <v>720</v>
      </c>
      <c r="J6" s="6" t="s">
        <v>448</v>
      </c>
      <c r="K6" s="6" t="s">
        <v>312</v>
      </c>
      <c r="L6" s="6" t="s">
        <v>313</v>
      </c>
      <c r="M6" s="6" t="s">
        <v>314</v>
      </c>
      <c r="N6" s="6" t="s">
        <v>315</v>
      </c>
      <c r="P6" s="6" t="s">
        <v>348</v>
      </c>
      <c r="Q6" s="6" t="s">
        <v>349</v>
      </c>
      <c r="R6" s="6" t="s">
        <v>718</v>
      </c>
      <c r="S6" s="6" t="s">
        <v>719</v>
      </c>
      <c r="T6" s="6" t="s">
        <v>720</v>
      </c>
      <c r="U6" s="6" t="s">
        <v>448</v>
      </c>
      <c r="V6" s="6" t="s">
        <v>312</v>
      </c>
      <c r="W6" s="6" t="s">
        <v>313</v>
      </c>
      <c r="X6" s="6" t="s">
        <v>314</v>
      </c>
      <c r="Y6" s="6" t="s">
        <v>315</v>
      </c>
      <c r="AA6" s="6" t="s">
        <v>348</v>
      </c>
      <c r="AB6" s="6" t="s">
        <v>349</v>
      </c>
      <c r="AC6" s="6" t="s">
        <v>718</v>
      </c>
      <c r="AD6" s="6" t="s">
        <v>719</v>
      </c>
      <c r="AE6" s="6" t="s">
        <v>720</v>
      </c>
      <c r="AF6" s="6" t="s">
        <v>448</v>
      </c>
      <c r="AG6" s="6" t="s">
        <v>312</v>
      </c>
      <c r="AH6" s="6" t="s">
        <v>313</v>
      </c>
      <c r="AI6" s="6" t="s">
        <v>314</v>
      </c>
      <c r="AJ6" s="6" t="s">
        <v>315</v>
      </c>
      <c r="AL6" s="6" t="s">
        <v>348</v>
      </c>
      <c r="AM6" s="6" t="s">
        <v>349</v>
      </c>
      <c r="AN6" s="6" t="s">
        <v>718</v>
      </c>
      <c r="AO6" s="6" t="s">
        <v>719</v>
      </c>
      <c r="AP6" s="6" t="s">
        <v>720</v>
      </c>
      <c r="AQ6" s="6" t="s">
        <v>448</v>
      </c>
      <c r="AR6" s="6" t="s">
        <v>312</v>
      </c>
      <c r="AS6" s="6" t="s">
        <v>313</v>
      </c>
      <c r="AT6" s="6" t="s">
        <v>314</v>
      </c>
      <c r="AU6" s="6" t="s">
        <v>315</v>
      </c>
      <c r="AW6" s="6" t="s">
        <v>348</v>
      </c>
      <c r="AX6" s="6" t="s">
        <v>349</v>
      </c>
      <c r="AY6" s="6" t="s">
        <v>718</v>
      </c>
      <c r="AZ6" s="6" t="s">
        <v>719</v>
      </c>
      <c r="BA6" s="6" t="s">
        <v>720</v>
      </c>
      <c r="BB6" s="6" t="s">
        <v>448</v>
      </c>
      <c r="BC6" s="6" t="s">
        <v>312</v>
      </c>
      <c r="BD6" s="6" t="s">
        <v>313</v>
      </c>
      <c r="BE6" s="6" t="s">
        <v>314</v>
      </c>
      <c r="BF6" s="6" t="s">
        <v>315</v>
      </c>
      <c r="BH6" s="6" t="s">
        <v>348</v>
      </c>
      <c r="BI6" s="6" t="s">
        <v>349</v>
      </c>
      <c r="BJ6" s="6" t="s">
        <v>718</v>
      </c>
      <c r="BK6" s="6" t="s">
        <v>719</v>
      </c>
      <c r="BL6" s="6" t="s">
        <v>720</v>
      </c>
      <c r="BM6" s="6" t="s">
        <v>448</v>
      </c>
      <c r="BN6" s="6" t="s">
        <v>312</v>
      </c>
      <c r="BO6" s="6" t="s">
        <v>313</v>
      </c>
      <c r="BP6" s="6" t="s">
        <v>314</v>
      </c>
      <c r="BQ6" s="6" t="s">
        <v>315</v>
      </c>
      <c r="BS6" s="6" t="s">
        <v>348</v>
      </c>
      <c r="BT6" s="6" t="s">
        <v>349</v>
      </c>
      <c r="BU6" s="6" t="s">
        <v>718</v>
      </c>
      <c r="BV6" s="6" t="s">
        <v>719</v>
      </c>
      <c r="BW6" s="6" t="s">
        <v>720</v>
      </c>
      <c r="BX6" s="6" t="s">
        <v>448</v>
      </c>
      <c r="BY6" s="6" t="s">
        <v>312</v>
      </c>
      <c r="BZ6" s="6" t="s">
        <v>313</v>
      </c>
      <c r="CA6" s="6" t="s">
        <v>314</v>
      </c>
      <c r="CB6" s="6" t="s">
        <v>315</v>
      </c>
    </row>
    <row r="7" spans="1:80" ht="15" customHeight="1">
      <c r="A7" s="1">
        <v>2</v>
      </c>
      <c r="B7" s="125">
        <v>1</v>
      </c>
      <c r="C7" s="125">
        <v>1</v>
      </c>
      <c r="D7" s="1" t="s">
        <v>338</v>
      </c>
      <c r="E7" s="5">
        <v>99</v>
      </c>
      <c r="F7" s="5">
        <v>143445</v>
      </c>
      <c r="G7" s="5">
        <v>1</v>
      </c>
      <c r="H7" s="5">
        <v>1770</v>
      </c>
      <c r="I7" s="5">
        <v>100</v>
      </c>
      <c r="J7" s="5">
        <v>145215</v>
      </c>
      <c r="K7" s="5">
        <v>0</v>
      </c>
      <c r="L7" s="5">
        <v>0</v>
      </c>
      <c r="M7" s="5">
        <v>100</v>
      </c>
      <c r="N7" s="5">
        <v>145215</v>
      </c>
      <c r="P7" s="5">
        <v>47</v>
      </c>
      <c r="Q7" s="5">
        <v>152160</v>
      </c>
      <c r="R7" s="5">
        <v>4</v>
      </c>
      <c r="S7" s="5">
        <v>12530</v>
      </c>
      <c r="T7" s="5">
        <v>51</v>
      </c>
      <c r="U7" s="5">
        <v>164690</v>
      </c>
      <c r="V7" s="5">
        <v>0</v>
      </c>
      <c r="W7" s="5">
        <v>0</v>
      </c>
      <c r="X7" s="5">
        <v>51</v>
      </c>
      <c r="Y7" s="5">
        <v>164690</v>
      </c>
      <c r="AA7" s="5">
        <v>22</v>
      </c>
      <c r="AB7" s="5">
        <v>141040</v>
      </c>
      <c r="AC7" s="5">
        <v>9</v>
      </c>
      <c r="AD7" s="5">
        <v>65603</v>
      </c>
      <c r="AE7" s="5">
        <v>31</v>
      </c>
      <c r="AF7" s="5">
        <v>206643</v>
      </c>
      <c r="AG7" s="5">
        <v>0</v>
      </c>
      <c r="AH7" s="5">
        <v>0</v>
      </c>
      <c r="AI7" s="5">
        <v>31</v>
      </c>
      <c r="AJ7" s="5">
        <v>206643</v>
      </c>
      <c r="AL7" s="5">
        <v>7</v>
      </c>
      <c r="AM7" s="5">
        <v>105960</v>
      </c>
      <c r="AN7" s="5">
        <v>5</v>
      </c>
      <c r="AO7" s="5">
        <v>83175</v>
      </c>
      <c r="AP7" s="5">
        <v>12</v>
      </c>
      <c r="AQ7" s="5">
        <v>189135</v>
      </c>
      <c r="AR7" s="5">
        <v>0</v>
      </c>
      <c r="AS7" s="5">
        <v>0</v>
      </c>
      <c r="AT7" s="5">
        <v>12</v>
      </c>
      <c r="AU7" s="5">
        <v>189135</v>
      </c>
      <c r="AW7" s="5">
        <v>1</v>
      </c>
      <c r="AX7" s="5">
        <v>30125</v>
      </c>
      <c r="AY7" s="5">
        <v>3</v>
      </c>
      <c r="AZ7" s="5">
        <v>92097</v>
      </c>
      <c r="BA7" s="5">
        <v>4</v>
      </c>
      <c r="BB7" s="5">
        <v>122222</v>
      </c>
      <c r="BC7" s="5">
        <v>0</v>
      </c>
      <c r="BD7" s="5">
        <v>0</v>
      </c>
      <c r="BE7" s="5">
        <v>4</v>
      </c>
      <c r="BF7" s="5">
        <v>122222</v>
      </c>
      <c r="BH7" s="5">
        <v>1</v>
      </c>
      <c r="BI7" s="5">
        <v>94160</v>
      </c>
      <c r="BJ7" s="5">
        <v>4</v>
      </c>
      <c r="BK7" s="5">
        <v>279007</v>
      </c>
      <c r="BL7" s="5">
        <v>5</v>
      </c>
      <c r="BM7" s="5">
        <v>373167</v>
      </c>
      <c r="BN7" s="5">
        <v>0</v>
      </c>
      <c r="BO7" s="5">
        <v>0</v>
      </c>
      <c r="BP7" s="5">
        <v>5</v>
      </c>
      <c r="BQ7" s="5">
        <v>373167</v>
      </c>
      <c r="BS7" s="192">
        <v>177</v>
      </c>
      <c r="BT7" s="192">
        <v>666890</v>
      </c>
      <c r="BU7" s="192">
        <v>26</v>
      </c>
      <c r="BV7" s="192">
        <v>534182</v>
      </c>
      <c r="BW7" s="192">
        <v>203</v>
      </c>
      <c r="BX7" s="192">
        <v>1201072</v>
      </c>
      <c r="BY7" s="192"/>
      <c r="BZ7" s="192"/>
      <c r="CA7" s="192">
        <v>203</v>
      </c>
      <c r="CB7" s="192">
        <v>1201072</v>
      </c>
    </row>
    <row r="8" spans="1:80" ht="15" customHeight="1">
      <c r="A8" s="1">
        <v>3</v>
      </c>
      <c r="B8" s="125">
        <v>7</v>
      </c>
      <c r="C8" s="125">
        <v>1</v>
      </c>
      <c r="D8" s="1" t="s">
        <v>437</v>
      </c>
      <c r="E8" s="5">
        <v>185</v>
      </c>
      <c r="F8" s="5">
        <v>270593</v>
      </c>
      <c r="G8" s="5">
        <v>7</v>
      </c>
      <c r="H8" s="5">
        <v>9441</v>
      </c>
      <c r="I8" s="5">
        <v>192</v>
      </c>
      <c r="J8" s="5">
        <v>280034</v>
      </c>
      <c r="K8" s="5">
        <v>1</v>
      </c>
      <c r="L8" s="5">
        <v>1084</v>
      </c>
      <c r="M8" s="5">
        <v>193</v>
      </c>
      <c r="N8" s="5">
        <v>281118</v>
      </c>
      <c r="P8" s="5">
        <v>143</v>
      </c>
      <c r="Q8" s="5">
        <v>431375</v>
      </c>
      <c r="R8" s="5">
        <v>2</v>
      </c>
      <c r="S8" s="5">
        <v>6083</v>
      </c>
      <c r="T8" s="5">
        <v>145</v>
      </c>
      <c r="U8" s="5">
        <v>437458</v>
      </c>
      <c r="V8" s="5">
        <v>1</v>
      </c>
      <c r="W8" s="5">
        <v>2417</v>
      </c>
      <c r="X8" s="5">
        <v>146</v>
      </c>
      <c r="Y8" s="5">
        <v>439875</v>
      </c>
      <c r="AA8" s="5">
        <v>37</v>
      </c>
      <c r="AB8" s="5">
        <v>251881</v>
      </c>
      <c r="AC8" s="5">
        <v>7</v>
      </c>
      <c r="AD8" s="5">
        <v>52984</v>
      </c>
      <c r="AE8" s="5">
        <v>44</v>
      </c>
      <c r="AF8" s="5">
        <v>304865</v>
      </c>
      <c r="AG8" s="5">
        <v>2</v>
      </c>
      <c r="AH8" s="5">
        <v>14407</v>
      </c>
      <c r="AI8" s="5">
        <v>46</v>
      </c>
      <c r="AJ8" s="5">
        <v>319272</v>
      </c>
      <c r="AL8" s="5">
        <v>12</v>
      </c>
      <c r="AM8" s="5">
        <v>164856</v>
      </c>
      <c r="AN8" s="5">
        <v>5</v>
      </c>
      <c r="AO8" s="5">
        <v>77257</v>
      </c>
      <c r="AP8" s="5">
        <v>17</v>
      </c>
      <c r="AQ8" s="5">
        <v>242113</v>
      </c>
      <c r="AR8" s="5">
        <v>1</v>
      </c>
      <c r="AS8" s="5">
        <v>19012</v>
      </c>
      <c r="AT8" s="5">
        <v>18</v>
      </c>
      <c r="AU8" s="5">
        <v>261125</v>
      </c>
      <c r="AW8" s="5">
        <v>5</v>
      </c>
      <c r="AX8" s="5">
        <v>133610</v>
      </c>
      <c r="AY8" s="5">
        <v>5</v>
      </c>
      <c r="AZ8" s="5">
        <v>172492</v>
      </c>
      <c r="BA8" s="5">
        <v>10</v>
      </c>
      <c r="BB8" s="5">
        <v>306102</v>
      </c>
      <c r="BC8" s="5">
        <v>0</v>
      </c>
      <c r="BD8" s="5">
        <v>0</v>
      </c>
      <c r="BE8" s="5">
        <v>10</v>
      </c>
      <c r="BF8" s="5">
        <v>306102</v>
      </c>
      <c r="BH8" s="5">
        <v>1</v>
      </c>
      <c r="BI8" s="5">
        <v>68480</v>
      </c>
      <c r="BJ8" s="5">
        <v>0</v>
      </c>
      <c r="BK8" s="5">
        <v>0</v>
      </c>
      <c r="BL8" s="5">
        <v>1</v>
      </c>
      <c r="BM8" s="5">
        <v>68480</v>
      </c>
      <c r="BN8" s="5">
        <v>0</v>
      </c>
      <c r="BO8" s="5">
        <v>0</v>
      </c>
      <c r="BP8" s="5">
        <v>1</v>
      </c>
      <c r="BQ8" s="5">
        <v>68480</v>
      </c>
      <c r="BS8" s="192">
        <v>383</v>
      </c>
      <c r="BT8" s="192">
        <v>1320795</v>
      </c>
      <c r="BU8" s="192">
        <v>26</v>
      </c>
      <c r="BV8" s="192">
        <v>318257</v>
      </c>
      <c r="BW8" s="192">
        <v>409</v>
      </c>
      <c r="BX8" s="192">
        <v>1639052</v>
      </c>
      <c r="BY8" s="192">
        <v>5</v>
      </c>
      <c r="BZ8" s="192">
        <v>36920</v>
      </c>
      <c r="CA8" s="192">
        <v>414</v>
      </c>
      <c r="CB8" s="192">
        <v>1675972</v>
      </c>
    </row>
    <row r="9" spans="1:80" ht="15" customHeight="1">
      <c r="A9" s="1">
        <v>4</v>
      </c>
      <c r="B9" s="125">
        <v>26</v>
      </c>
      <c r="C9" s="125">
        <v>1</v>
      </c>
      <c r="D9" s="1" t="s">
        <v>438</v>
      </c>
      <c r="E9" s="5">
        <v>362</v>
      </c>
      <c r="F9" s="5">
        <v>506005</v>
      </c>
      <c r="G9" s="5">
        <v>0</v>
      </c>
      <c r="H9" s="5">
        <v>0</v>
      </c>
      <c r="I9" s="5">
        <v>362</v>
      </c>
      <c r="J9" s="5">
        <v>506005</v>
      </c>
      <c r="K9" s="5">
        <v>4</v>
      </c>
      <c r="L9" s="5">
        <v>6916</v>
      </c>
      <c r="M9" s="5">
        <v>366</v>
      </c>
      <c r="N9" s="5">
        <v>512921</v>
      </c>
      <c r="P9" s="5">
        <v>185</v>
      </c>
      <c r="Q9" s="5">
        <v>493978</v>
      </c>
      <c r="R9" s="5">
        <v>1</v>
      </c>
      <c r="S9" s="5">
        <v>2250</v>
      </c>
      <c r="T9" s="5">
        <v>186</v>
      </c>
      <c r="U9" s="5">
        <v>496228</v>
      </c>
      <c r="V9" s="5">
        <v>6</v>
      </c>
      <c r="W9" s="5">
        <v>19216</v>
      </c>
      <c r="X9" s="5">
        <v>192</v>
      </c>
      <c r="Y9" s="5">
        <v>515444</v>
      </c>
      <c r="AA9" s="5">
        <v>47</v>
      </c>
      <c r="AB9" s="5">
        <v>316275</v>
      </c>
      <c r="AC9" s="5">
        <v>0</v>
      </c>
      <c r="AD9" s="5">
        <v>0</v>
      </c>
      <c r="AE9" s="5">
        <v>47</v>
      </c>
      <c r="AF9" s="5">
        <v>316275</v>
      </c>
      <c r="AG9" s="5">
        <v>3</v>
      </c>
      <c r="AH9" s="5">
        <v>20731</v>
      </c>
      <c r="AI9" s="5">
        <v>50</v>
      </c>
      <c r="AJ9" s="5">
        <v>337006</v>
      </c>
      <c r="AL9" s="5">
        <v>21</v>
      </c>
      <c r="AM9" s="5">
        <v>262767</v>
      </c>
      <c r="AN9" s="5">
        <v>1</v>
      </c>
      <c r="AO9" s="5">
        <v>13050</v>
      </c>
      <c r="AP9" s="5">
        <v>22</v>
      </c>
      <c r="AQ9" s="5">
        <v>275817</v>
      </c>
      <c r="AR9" s="5">
        <v>2</v>
      </c>
      <c r="AS9" s="5">
        <v>23626</v>
      </c>
      <c r="AT9" s="5">
        <v>24</v>
      </c>
      <c r="AU9" s="5">
        <v>299443</v>
      </c>
      <c r="AW9" s="5">
        <v>7</v>
      </c>
      <c r="AX9" s="5">
        <v>238661</v>
      </c>
      <c r="AY9" s="5">
        <v>0</v>
      </c>
      <c r="AZ9" s="5">
        <v>0</v>
      </c>
      <c r="BA9" s="5">
        <v>7</v>
      </c>
      <c r="BB9" s="5">
        <v>238661</v>
      </c>
      <c r="BC9" s="5">
        <v>2</v>
      </c>
      <c r="BD9" s="5">
        <v>51830</v>
      </c>
      <c r="BE9" s="5">
        <v>9</v>
      </c>
      <c r="BF9" s="5">
        <v>290491</v>
      </c>
      <c r="BH9" s="5">
        <v>3</v>
      </c>
      <c r="BI9" s="5">
        <v>388709</v>
      </c>
      <c r="BJ9" s="5">
        <v>0</v>
      </c>
      <c r="BK9" s="5">
        <v>0</v>
      </c>
      <c r="BL9" s="5">
        <v>3</v>
      </c>
      <c r="BM9" s="5">
        <v>388709</v>
      </c>
      <c r="BN9" s="5">
        <v>0</v>
      </c>
      <c r="BO9" s="5">
        <v>0</v>
      </c>
      <c r="BP9" s="5">
        <v>3</v>
      </c>
      <c r="BQ9" s="5">
        <v>388709</v>
      </c>
      <c r="BS9" s="192">
        <v>625</v>
      </c>
      <c r="BT9" s="192">
        <v>2206395</v>
      </c>
      <c r="BU9" s="192">
        <v>2</v>
      </c>
      <c r="BV9" s="192">
        <v>15300</v>
      </c>
      <c r="BW9" s="192">
        <v>627</v>
      </c>
      <c r="BX9" s="192">
        <v>2221695</v>
      </c>
      <c r="BY9" s="192">
        <v>17</v>
      </c>
      <c r="BZ9" s="192">
        <v>122319</v>
      </c>
      <c r="CA9" s="192">
        <v>644</v>
      </c>
      <c r="CB9" s="192">
        <v>2344014</v>
      </c>
    </row>
    <row r="10" spans="1:80" ht="15" customHeight="1">
      <c r="A10" s="1">
        <v>5</v>
      </c>
      <c r="B10" s="125">
        <v>27</v>
      </c>
      <c r="C10" s="125">
        <v>1</v>
      </c>
      <c r="D10" s="1" t="s">
        <v>562</v>
      </c>
      <c r="E10" s="5">
        <v>79</v>
      </c>
      <c r="F10" s="5">
        <v>122642</v>
      </c>
      <c r="G10" s="5">
        <v>0</v>
      </c>
      <c r="H10" s="5">
        <v>0</v>
      </c>
      <c r="I10" s="5">
        <v>79</v>
      </c>
      <c r="J10" s="5">
        <v>122642</v>
      </c>
      <c r="K10" s="5">
        <v>0</v>
      </c>
      <c r="L10" s="5">
        <v>0</v>
      </c>
      <c r="M10" s="5">
        <v>79</v>
      </c>
      <c r="N10" s="5">
        <v>122642</v>
      </c>
      <c r="P10" s="5">
        <v>59</v>
      </c>
      <c r="Q10" s="5">
        <v>198086</v>
      </c>
      <c r="R10" s="5">
        <v>2</v>
      </c>
      <c r="S10" s="5">
        <v>6200</v>
      </c>
      <c r="T10" s="5">
        <v>61</v>
      </c>
      <c r="U10" s="5">
        <v>204286</v>
      </c>
      <c r="V10" s="5">
        <v>0</v>
      </c>
      <c r="W10" s="5">
        <v>0</v>
      </c>
      <c r="X10" s="5">
        <v>61</v>
      </c>
      <c r="Y10" s="5">
        <v>204286</v>
      </c>
      <c r="AA10" s="5">
        <v>24</v>
      </c>
      <c r="AB10" s="5">
        <v>158733</v>
      </c>
      <c r="AC10" s="5">
        <v>1</v>
      </c>
      <c r="AD10" s="5">
        <v>9536</v>
      </c>
      <c r="AE10" s="5">
        <v>25</v>
      </c>
      <c r="AF10" s="5">
        <v>168269</v>
      </c>
      <c r="AG10" s="5">
        <v>0</v>
      </c>
      <c r="AH10" s="5">
        <v>0</v>
      </c>
      <c r="AI10" s="5">
        <v>25</v>
      </c>
      <c r="AJ10" s="5">
        <v>168269</v>
      </c>
      <c r="AL10" s="5">
        <v>9</v>
      </c>
      <c r="AM10" s="5">
        <v>126022</v>
      </c>
      <c r="AN10" s="5">
        <v>1</v>
      </c>
      <c r="AO10" s="5">
        <v>12000</v>
      </c>
      <c r="AP10" s="5">
        <v>10</v>
      </c>
      <c r="AQ10" s="5">
        <v>138022</v>
      </c>
      <c r="AR10" s="5">
        <v>0</v>
      </c>
      <c r="AS10" s="5">
        <v>0</v>
      </c>
      <c r="AT10" s="5">
        <v>10</v>
      </c>
      <c r="AU10" s="5">
        <v>138022</v>
      </c>
      <c r="AW10" s="5">
        <v>6</v>
      </c>
      <c r="AX10" s="5">
        <v>149050</v>
      </c>
      <c r="AY10" s="5">
        <v>3</v>
      </c>
      <c r="AZ10" s="5">
        <v>97902</v>
      </c>
      <c r="BA10" s="5">
        <v>9</v>
      </c>
      <c r="BB10" s="5">
        <v>246952</v>
      </c>
      <c r="BC10" s="5">
        <v>0</v>
      </c>
      <c r="BD10" s="5">
        <v>0</v>
      </c>
      <c r="BE10" s="5">
        <v>9</v>
      </c>
      <c r="BF10" s="5">
        <v>246952</v>
      </c>
      <c r="BH10" s="5">
        <v>1</v>
      </c>
      <c r="BI10" s="5">
        <v>51017</v>
      </c>
      <c r="BJ10" s="5">
        <v>1</v>
      </c>
      <c r="BK10" s="5">
        <v>58143</v>
      </c>
      <c r="BL10" s="5">
        <v>2</v>
      </c>
      <c r="BM10" s="5">
        <v>109160</v>
      </c>
      <c r="BN10" s="5">
        <v>0</v>
      </c>
      <c r="BO10" s="5">
        <v>0</v>
      </c>
      <c r="BP10" s="5">
        <v>2</v>
      </c>
      <c r="BQ10" s="5">
        <v>109160</v>
      </c>
      <c r="BS10" s="192">
        <v>178</v>
      </c>
      <c r="BT10" s="192">
        <v>805550</v>
      </c>
      <c r="BU10" s="192">
        <v>8</v>
      </c>
      <c r="BV10" s="192">
        <v>183781</v>
      </c>
      <c r="BW10" s="192">
        <v>186</v>
      </c>
      <c r="BX10" s="192">
        <v>989331</v>
      </c>
      <c r="BY10" s="192"/>
      <c r="BZ10" s="192"/>
      <c r="CA10" s="192">
        <v>186</v>
      </c>
      <c r="CB10" s="192">
        <v>989331</v>
      </c>
    </row>
    <row r="11" spans="1:80" ht="15" customHeight="1">
      <c r="A11" s="1">
        <v>6</v>
      </c>
      <c r="B11" s="125">
        <v>34</v>
      </c>
      <c r="C11" s="125">
        <v>1</v>
      </c>
      <c r="D11" s="1" t="s">
        <v>439</v>
      </c>
      <c r="E11" s="5">
        <v>265</v>
      </c>
      <c r="F11" s="5">
        <v>390558</v>
      </c>
      <c r="G11" s="5">
        <v>0</v>
      </c>
      <c r="H11" s="5">
        <v>0</v>
      </c>
      <c r="I11" s="5">
        <v>265</v>
      </c>
      <c r="J11" s="5">
        <v>390558</v>
      </c>
      <c r="K11" s="5">
        <v>1</v>
      </c>
      <c r="L11" s="5">
        <v>1201</v>
      </c>
      <c r="M11" s="5">
        <v>266</v>
      </c>
      <c r="N11" s="5">
        <v>391759</v>
      </c>
      <c r="P11" s="5">
        <v>138</v>
      </c>
      <c r="Q11" s="5">
        <v>434136</v>
      </c>
      <c r="R11" s="5">
        <v>1</v>
      </c>
      <c r="S11" s="5">
        <v>3000</v>
      </c>
      <c r="T11" s="5">
        <v>139</v>
      </c>
      <c r="U11" s="5">
        <v>437136</v>
      </c>
      <c r="V11" s="5">
        <v>5</v>
      </c>
      <c r="W11" s="5">
        <v>14205</v>
      </c>
      <c r="X11" s="5">
        <v>144</v>
      </c>
      <c r="Y11" s="5">
        <v>451341</v>
      </c>
      <c r="AA11" s="5">
        <v>48</v>
      </c>
      <c r="AB11" s="5">
        <v>347646</v>
      </c>
      <c r="AC11" s="5">
        <v>0</v>
      </c>
      <c r="AD11" s="5">
        <v>0</v>
      </c>
      <c r="AE11" s="5">
        <v>48</v>
      </c>
      <c r="AF11" s="5">
        <v>347646</v>
      </c>
      <c r="AG11" s="5">
        <v>1</v>
      </c>
      <c r="AH11" s="5">
        <v>5523</v>
      </c>
      <c r="AI11" s="5">
        <v>49</v>
      </c>
      <c r="AJ11" s="5">
        <v>353169</v>
      </c>
      <c r="AL11" s="5">
        <v>18</v>
      </c>
      <c r="AM11" s="5">
        <v>261464</v>
      </c>
      <c r="AN11" s="5">
        <v>1</v>
      </c>
      <c r="AO11" s="5">
        <v>15200</v>
      </c>
      <c r="AP11" s="5">
        <v>19</v>
      </c>
      <c r="AQ11" s="5">
        <v>276664</v>
      </c>
      <c r="AR11" s="5">
        <v>3</v>
      </c>
      <c r="AS11" s="5">
        <v>31970</v>
      </c>
      <c r="AT11" s="5">
        <v>22</v>
      </c>
      <c r="AU11" s="5">
        <v>308634</v>
      </c>
      <c r="AW11" s="5">
        <v>4</v>
      </c>
      <c r="AX11" s="5">
        <v>118869</v>
      </c>
      <c r="AY11" s="5">
        <v>1</v>
      </c>
      <c r="AZ11" s="5">
        <v>30688</v>
      </c>
      <c r="BA11" s="5">
        <v>5</v>
      </c>
      <c r="BB11" s="5">
        <v>149557</v>
      </c>
      <c r="BC11" s="5">
        <v>1</v>
      </c>
      <c r="BD11" s="5">
        <v>36029</v>
      </c>
      <c r="BE11" s="5">
        <v>6</v>
      </c>
      <c r="BF11" s="5">
        <v>185586</v>
      </c>
      <c r="BH11" s="5">
        <v>0</v>
      </c>
      <c r="BI11" s="5">
        <v>0</v>
      </c>
      <c r="BJ11" s="5">
        <v>0</v>
      </c>
      <c r="BK11" s="5">
        <v>0</v>
      </c>
      <c r="BL11" s="5">
        <v>0</v>
      </c>
      <c r="BM11" s="5">
        <v>0</v>
      </c>
      <c r="BN11" s="5">
        <v>1</v>
      </c>
      <c r="BO11" s="5">
        <v>180429</v>
      </c>
      <c r="BP11" s="5">
        <v>1</v>
      </c>
      <c r="BQ11" s="5">
        <v>180429</v>
      </c>
      <c r="BS11" s="192">
        <v>473</v>
      </c>
      <c r="BT11" s="192">
        <v>1552673</v>
      </c>
      <c r="BU11" s="192">
        <v>3</v>
      </c>
      <c r="BV11" s="192">
        <v>48888</v>
      </c>
      <c r="BW11" s="192">
        <v>476</v>
      </c>
      <c r="BX11" s="192">
        <v>1601561</v>
      </c>
      <c r="BY11" s="192">
        <v>12</v>
      </c>
      <c r="BZ11" s="192">
        <v>269357</v>
      </c>
      <c r="CA11" s="192">
        <v>488</v>
      </c>
      <c r="CB11" s="192">
        <v>1870918</v>
      </c>
    </row>
    <row r="12" spans="1:80" ht="15" customHeight="1">
      <c r="A12" s="1">
        <v>7</v>
      </c>
      <c r="B12" s="125">
        <v>37</v>
      </c>
      <c r="C12" s="125">
        <v>1</v>
      </c>
      <c r="D12" s="9" t="s">
        <v>144</v>
      </c>
      <c r="E12" s="10">
        <v>2930</v>
      </c>
      <c r="F12" s="10">
        <v>4368017</v>
      </c>
      <c r="G12" s="10">
        <v>8</v>
      </c>
      <c r="H12" s="10">
        <v>11520</v>
      </c>
      <c r="I12" s="10">
        <v>2938</v>
      </c>
      <c r="J12" s="10">
        <v>4379537</v>
      </c>
      <c r="K12" s="10">
        <v>5</v>
      </c>
      <c r="L12" s="10">
        <v>7576</v>
      </c>
      <c r="M12" s="10">
        <v>2943</v>
      </c>
      <c r="N12" s="10">
        <v>4387113</v>
      </c>
      <c r="P12" s="10">
        <v>2401</v>
      </c>
      <c r="Q12" s="10">
        <v>7986403</v>
      </c>
      <c r="R12" s="10">
        <v>37</v>
      </c>
      <c r="S12" s="10">
        <v>134370</v>
      </c>
      <c r="T12" s="10">
        <v>2438</v>
      </c>
      <c r="U12" s="10">
        <v>8120773</v>
      </c>
      <c r="V12" s="10">
        <v>12</v>
      </c>
      <c r="W12" s="10">
        <v>46890</v>
      </c>
      <c r="X12" s="10">
        <v>2450</v>
      </c>
      <c r="Y12" s="10">
        <v>8167663</v>
      </c>
      <c r="AA12" s="10">
        <v>1135</v>
      </c>
      <c r="AB12" s="10">
        <v>8261007</v>
      </c>
      <c r="AC12" s="10">
        <v>44</v>
      </c>
      <c r="AD12" s="10">
        <v>329230</v>
      </c>
      <c r="AE12" s="10">
        <v>1179</v>
      </c>
      <c r="AF12" s="10">
        <v>8590237</v>
      </c>
      <c r="AG12" s="10">
        <v>11</v>
      </c>
      <c r="AH12" s="10">
        <v>69121</v>
      </c>
      <c r="AI12" s="10">
        <v>1190</v>
      </c>
      <c r="AJ12" s="10">
        <v>8659358</v>
      </c>
      <c r="AL12" s="10">
        <v>507</v>
      </c>
      <c r="AM12" s="10">
        <v>7248765</v>
      </c>
      <c r="AN12" s="10">
        <v>53</v>
      </c>
      <c r="AO12" s="10">
        <v>786490</v>
      </c>
      <c r="AP12" s="10">
        <v>560</v>
      </c>
      <c r="AQ12" s="10">
        <v>8035255</v>
      </c>
      <c r="AR12" s="10">
        <v>13</v>
      </c>
      <c r="AS12" s="10">
        <v>191124</v>
      </c>
      <c r="AT12" s="10">
        <v>573</v>
      </c>
      <c r="AU12" s="10">
        <v>8226379</v>
      </c>
      <c r="AW12" s="10">
        <v>239</v>
      </c>
      <c r="AX12" s="10">
        <v>7138852</v>
      </c>
      <c r="AY12" s="10">
        <v>36</v>
      </c>
      <c r="AZ12" s="10">
        <v>1207530</v>
      </c>
      <c r="BA12" s="10">
        <v>275</v>
      </c>
      <c r="BB12" s="10">
        <v>8346382</v>
      </c>
      <c r="BC12" s="10">
        <v>42</v>
      </c>
      <c r="BD12" s="10">
        <v>1378609</v>
      </c>
      <c r="BE12" s="10">
        <v>317</v>
      </c>
      <c r="BF12" s="10">
        <v>9724991</v>
      </c>
      <c r="BH12" s="10">
        <v>64</v>
      </c>
      <c r="BI12" s="10">
        <v>6234222</v>
      </c>
      <c r="BJ12" s="10">
        <v>25</v>
      </c>
      <c r="BK12" s="10">
        <v>3271170</v>
      </c>
      <c r="BL12" s="10">
        <v>89</v>
      </c>
      <c r="BM12" s="10">
        <v>9505392</v>
      </c>
      <c r="BN12" s="10">
        <v>147</v>
      </c>
      <c r="BO12" s="10">
        <v>62123895</v>
      </c>
      <c r="BP12" s="10">
        <v>236</v>
      </c>
      <c r="BQ12" s="10">
        <v>71629287</v>
      </c>
      <c r="BS12" s="192">
        <v>7276</v>
      </c>
      <c r="BT12" s="192">
        <v>41237266</v>
      </c>
      <c r="BU12" s="192">
        <v>203</v>
      </c>
      <c r="BV12" s="192">
        <v>5740310</v>
      </c>
      <c r="BW12" s="192">
        <v>7479</v>
      </c>
      <c r="BX12" s="192">
        <v>46977576</v>
      </c>
      <c r="BY12" s="192">
        <v>230</v>
      </c>
      <c r="BZ12" s="192">
        <v>63817215</v>
      </c>
      <c r="CA12" s="192">
        <v>7709</v>
      </c>
      <c r="CB12" s="192">
        <v>110794791</v>
      </c>
    </row>
    <row r="13" spans="1:80" ht="15" customHeight="1">
      <c r="A13" s="1">
        <v>10</v>
      </c>
      <c r="B13" s="125">
        <v>10</v>
      </c>
      <c r="C13" s="125">
        <v>2</v>
      </c>
      <c r="D13" s="1" t="s">
        <v>450</v>
      </c>
      <c r="E13" s="5">
        <v>441</v>
      </c>
      <c r="F13" s="5">
        <v>662668</v>
      </c>
      <c r="G13" s="5">
        <v>2</v>
      </c>
      <c r="H13" s="5">
        <v>3000</v>
      </c>
      <c r="I13" s="5">
        <v>443</v>
      </c>
      <c r="J13" s="5">
        <v>665668</v>
      </c>
      <c r="K13" s="5">
        <v>5</v>
      </c>
      <c r="L13" s="5">
        <v>7714</v>
      </c>
      <c r="M13" s="5">
        <v>448</v>
      </c>
      <c r="N13" s="5">
        <v>673382</v>
      </c>
      <c r="P13" s="5">
        <v>219</v>
      </c>
      <c r="Q13" s="5">
        <v>700822</v>
      </c>
      <c r="R13" s="5">
        <v>11</v>
      </c>
      <c r="S13" s="5">
        <v>37360</v>
      </c>
      <c r="T13" s="5">
        <v>230</v>
      </c>
      <c r="U13" s="5">
        <v>738182</v>
      </c>
      <c r="V13" s="5">
        <v>5</v>
      </c>
      <c r="W13" s="5">
        <v>12675</v>
      </c>
      <c r="X13" s="5">
        <v>235</v>
      </c>
      <c r="Y13" s="5">
        <v>750857</v>
      </c>
      <c r="AA13" s="5">
        <v>65</v>
      </c>
      <c r="AB13" s="5">
        <v>469975</v>
      </c>
      <c r="AC13" s="5">
        <v>9</v>
      </c>
      <c r="AD13" s="5">
        <v>67397</v>
      </c>
      <c r="AE13" s="5">
        <v>74</v>
      </c>
      <c r="AF13" s="5">
        <v>537372</v>
      </c>
      <c r="AG13" s="5">
        <v>3</v>
      </c>
      <c r="AH13" s="5">
        <v>18763</v>
      </c>
      <c r="AI13" s="5">
        <v>77</v>
      </c>
      <c r="AJ13" s="5">
        <v>556135</v>
      </c>
      <c r="AL13" s="5">
        <v>31</v>
      </c>
      <c r="AM13" s="5">
        <v>398930</v>
      </c>
      <c r="AN13" s="5">
        <v>12</v>
      </c>
      <c r="AO13" s="5">
        <v>178202</v>
      </c>
      <c r="AP13" s="5">
        <v>43</v>
      </c>
      <c r="AQ13" s="5">
        <v>577132</v>
      </c>
      <c r="AR13" s="5">
        <v>3</v>
      </c>
      <c r="AS13" s="5">
        <v>34639</v>
      </c>
      <c r="AT13" s="5">
        <v>46</v>
      </c>
      <c r="AU13" s="5">
        <v>611771</v>
      </c>
      <c r="AW13" s="5">
        <v>19</v>
      </c>
      <c r="AX13" s="5">
        <v>605276</v>
      </c>
      <c r="AY13" s="5">
        <v>12</v>
      </c>
      <c r="AZ13" s="5">
        <v>336012</v>
      </c>
      <c r="BA13" s="5">
        <v>31</v>
      </c>
      <c r="BB13" s="5">
        <v>941288</v>
      </c>
      <c r="BC13" s="5">
        <v>2</v>
      </c>
      <c r="BD13" s="5">
        <v>41524</v>
      </c>
      <c r="BE13" s="5">
        <v>33</v>
      </c>
      <c r="BF13" s="5">
        <v>982812</v>
      </c>
      <c r="BH13" s="5">
        <v>4</v>
      </c>
      <c r="BI13" s="5">
        <v>374302</v>
      </c>
      <c r="BJ13" s="5">
        <v>2</v>
      </c>
      <c r="BK13" s="5">
        <v>410285</v>
      </c>
      <c r="BL13" s="5">
        <v>6</v>
      </c>
      <c r="BM13" s="5">
        <v>784587</v>
      </c>
      <c r="BN13" s="5">
        <v>1</v>
      </c>
      <c r="BO13" s="5">
        <v>68639</v>
      </c>
      <c r="BP13" s="5">
        <v>7</v>
      </c>
      <c r="BQ13" s="5">
        <v>853226</v>
      </c>
      <c r="BS13" s="192">
        <v>779</v>
      </c>
      <c r="BT13" s="192">
        <v>3211973</v>
      </c>
      <c r="BU13" s="192">
        <v>48</v>
      </c>
      <c r="BV13" s="192">
        <v>1032256</v>
      </c>
      <c r="BW13" s="192">
        <v>827</v>
      </c>
      <c r="BX13" s="192">
        <v>4244229</v>
      </c>
      <c r="BY13" s="192">
        <v>19</v>
      </c>
      <c r="BZ13" s="192">
        <v>183954</v>
      </c>
      <c r="CA13" s="192">
        <v>846</v>
      </c>
      <c r="CB13" s="192">
        <v>4428183</v>
      </c>
    </row>
    <row r="14" spans="1:80" ht="15" customHeight="1">
      <c r="A14" s="1">
        <v>11</v>
      </c>
      <c r="B14" s="125">
        <v>14</v>
      </c>
      <c r="C14" s="125">
        <v>2</v>
      </c>
      <c r="D14" s="1" t="s">
        <v>113</v>
      </c>
      <c r="E14" s="5">
        <v>476</v>
      </c>
      <c r="F14" s="5">
        <v>695023</v>
      </c>
      <c r="G14" s="5">
        <v>7</v>
      </c>
      <c r="H14" s="5">
        <v>10880</v>
      </c>
      <c r="I14" s="5">
        <v>483</v>
      </c>
      <c r="J14" s="5">
        <v>705903</v>
      </c>
      <c r="K14" s="5">
        <v>4</v>
      </c>
      <c r="L14" s="5">
        <v>5887</v>
      </c>
      <c r="M14" s="5">
        <v>487</v>
      </c>
      <c r="N14" s="5">
        <v>711790</v>
      </c>
      <c r="P14" s="5">
        <v>288</v>
      </c>
      <c r="Q14" s="5">
        <v>927556</v>
      </c>
      <c r="R14" s="5">
        <v>6</v>
      </c>
      <c r="S14" s="5">
        <v>26290</v>
      </c>
      <c r="T14" s="5">
        <v>294</v>
      </c>
      <c r="U14" s="5">
        <v>953846</v>
      </c>
      <c r="V14" s="5">
        <v>3</v>
      </c>
      <c r="W14" s="5">
        <v>9260</v>
      </c>
      <c r="X14" s="5">
        <v>297</v>
      </c>
      <c r="Y14" s="5">
        <v>963106</v>
      </c>
      <c r="AA14" s="5">
        <v>106</v>
      </c>
      <c r="AB14" s="5">
        <v>721099</v>
      </c>
      <c r="AC14" s="5">
        <v>1</v>
      </c>
      <c r="AD14" s="5">
        <v>5400</v>
      </c>
      <c r="AE14" s="5">
        <v>107</v>
      </c>
      <c r="AF14" s="5">
        <v>726499</v>
      </c>
      <c r="AG14" s="5">
        <v>1</v>
      </c>
      <c r="AH14" s="5">
        <v>6458</v>
      </c>
      <c r="AI14" s="5">
        <v>108</v>
      </c>
      <c r="AJ14" s="5">
        <v>732957</v>
      </c>
      <c r="AL14" s="5">
        <v>41</v>
      </c>
      <c r="AM14" s="5">
        <v>585228</v>
      </c>
      <c r="AN14" s="5">
        <v>4</v>
      </c>
      <c r="AO14" s="5">
        <v>63901</v>
      </c>
      <c r="AP14" s="5">
        <v>45</v>
      </c>
      <c r="AQ14" s="5">
        <v>649129</v>
      </c>
      <c r="AR14" s="5">
        <v>1</v>
      </c>
      <c r="AS14" s="5">
        <v>10306</v>
      </c>
      <c r="AT14" s="5">
        <v>46</v>
      </c>
      <c r="AU14" s="5">
        <v>659435</v>
      </c>
      <c r="AW14" s="5">
        <v>16</v>
      </c>
      <c r="AX14" s="5">
        <v>491269</v>
      </c>
      <c r="AY14" s="5">
        <v>1</v>
      </c>
      <c r="AZ14" s="5">
        <v>38640</v>
      </c>
      <c r="BA14" s="5">
        <v>17</v>
      </c>
      <c r="BB14" s="5">
        <v>529909</v>
      </c>
      <c r="BC14" s="5">
        <v>2</v>
      </c>
      <c r="BD14" s="5">
        <v>65477</v>
      </c>
      <c r="BE14" s="5">
        <v>19</v>
      </c>
      <c r="BF14" s="5">
        <v>595386</v>
      </c>
      <c r="BH14" s="5">
        <v>7</v>
      </c>
      <c r="BI14" s="5">
        <v>521925</v>
      </c>
      <c r="BJ14" s="5">
        <v>0</v>
      </c>
      <c r="BK14" s="5">
        <v>0</v>
      </c>
      <c r="BL14" s="5">
        <v>7</v>
      </c>
      <c r="BM14" s="5">
        <v>521925</v>
      </c>
      <c r="BN14" s="5">
        <v>1</v>
      </c>
      <c r="BO14" s="5">
        <v>96442</v>
      </c>
      <c r="BP14" s="5">
        <v>8</v>
      </c>
      <c r="BQ14" s="5">
        <v>618367</v>
      </c>
      <c r="BS14" s="192">
        <v>934</v>
      </c>
      <c r="BT14" s="192">
        <v>3942100</v>
      </c>
      <c r="BU14" s="192">
        <v>19</v>
      </c>
      <c r="BV14" s="192">
        <v>145111</v>
      </c>
      <c r="BW14" s="192">
        <v>953</v>
      </c>
      <c r="BX14" s="192">
        <v>4087211</v>
      </c>
      <c r="BY14" s="192">
        <v>12</v>
      </c>
      <c r="BZ14" s="192">
        <v>193830</v>
      </c>
      <c r="CA14" s="192">
        <v>965</v>
      </c>
      <c r="CB14" s="192">
        <v>4281041</v>
      </c>
    </row>
    <row r="15" spans="1:80" ht="15" customHeight="1">
      <c r="A15" s="1">
        <v>12</v>
      </c>
      <c r="B15" s="125">
        <v>28</v>
      </c>
      <c r="C15" s="125">
        <v>2</v>
      </c>
      <c r="D15" s="1" t="s">
        <v>225</v>
      </c>
      <c r="E15" s="5">
        <v>450</v>
      </c>
      <c r="F15" s="5">
        <v>658378</v>
      </c>
      <c r="G15" s="5">
        <v>7</v>
      </c>
      <c r="H15" s="5">
        <v>10070</v>
      </c>
      <c r="I15" s="5">
        <v>457</v>
      </c>
      <c r="J15" s="5">
        <v>668448</v>
      </c>
      <c r="K15" s="5">
        <v>2</v>
      </c>
      <c r="L15" s="5">
        <v>2630</v>
      </c>
      <c r="M15" s="5">
        <v>459</v>
      </c>
      <c r="N15" s="5">
        <v>671078</v>
      </c>
      <c r="P15" s="5">
        <v>365</v>
      </c>
      <c r="Q15" s="5">
        <v>1190530</v>
      </c>
      <c r="R15" s="5">
        <v>16</v>
      </c>
      <c r="S15" s="5">
        <v>60383</v>
      </c>
      <c r="T15" s="5">
        <v>381</v>
      </c>
      <c r="U15" s="5">
        <v>1250913</v>
      </c>
      <c r="V15" s="5">
        <v>1</v>
      </c>
      <c r="W15" s="5">
        <v>2147</v>
      </c>
      <c r="X15" s="5">
        <v>382</v>
      </c>
      <c r="Y15" s="5">
        <v>1253060</v>
      </c>
      <c r="AA15" s="5">
        <v>89</v>
      </c>
      <c r="AB15" s="5">
        <v>606956</v>
      </c>
      <c r="AC15" s="5">
        <v>18</v>
      </c>
      <c r="AD15" s="5">
        <v>137620</v>
      </c>
      <c r="AE15" s="5">
        <v>107</v>
      </c>
      <c r="AF15" s="5">
        <v>744576</v>
      </c>
      <c r="AG15" s="5">
        <v>1</v>
      </c>
      <c r="AH15" s="5">
        <v>8038</v>
      </c>
      <c r="AI15" s="5">
        <v>108</v>
      </c>
      <c r="AJ15" s="5">
        <v>752614</v>
      </c>
      <c r="AL15" s="5">
        <v>45</v>
      </c>
      <c r="AM15" s="5">
        <v>596351</v>
      </c>
      <c r="AN15" s="5">
        <v>24</v>
      </c>
      <c r="AO15" s="5">
        <v>321286</v>
      </c>
      <c r="AP15" s="5">
        <v>69</v>
      </c>
      <c r="AQ15" s="5">
        <v>917637</v>
      </c>
      <c r="AR15" s="5">
        <v>1</v>
      </c>
      <c r="AS15" s="5">
        <v>15154</v>
      </c>
      <c r="AT15" s="5">
        <v>70</v>
      </c>
      <c r="AU15" s="5">
        <v>932791</v>
      </c>
      <c r="AW15" s="5">
        <v>12</v>
      </c>
      <c r="AX15" s="5">
        <v>317332</v>
      </c>
      <c r="AY15" s="5">
        <v>7</v>
      </c>
      <c r="AZ15" s="5">
        <v>224835</v>
      </c>
      <c r="BA15" s="5">
        <v>19</v>
      </c>
      <c r="BB15" s="5">
        <v>542167</v>
      </c>
      <c r="BC15" s="5">
        <v>2</v>
      </c>
      <c r="BD15" s="5">
        <v>55595</v>
      </c>
      <c r="BE15" s="5">
        <v>21</v>
      </c>
      <c r="BF15" s="5">
        <v>597762</v>
      </c>
      <c r="BH15" s="5">
        <v>5</v>
      </c>
      <c r="BI15" s="5">
        <v>509532</v>
      </c>
      <c r="BJ15" s="5">
        <v>7</v>
      </c>
      <c r="BK15" s="5">
        <v>793591</v>
      </c>
      <c r="BL15" s="5">
        <v>12</v>
      </c>
      <c r="BM15" s="5">
        <v>1303123</v>
      </c>
      <c r="BN15" s="5">
        <v>0</v>
      </c>
      <c r="BO15" s="5">
        <v>0</v>
      </c>
      <c r="BP15" s="5">
        <v>12</v>
      </c>
      <c r="BQ15" s="5">
        <v>1303123</v>
      </c>
      <c r="BS15" s="192">
        <v>966</v>
      </c>
      <c r="BT15" s="192">
        <v>3879079</v>
      </c>
      <c r="BU15" s="192">
        <v>79</v>
      </c>
      <c r="BV15" s="192">
        <v>1547785</v>
      </c>
      <c r="BW15" s="192">
        <v>1045</v>
      </c>
      <c r="BX15" s="192">
        <v>5426864</v>
      </c>
      <c r="BY15" s="192">
        <v>7</v>
      </c>
      <c r="BZ15" s="192">
        <v>83564</v>
      </c>
      <c r="CA15" s="192">
        <v>1052</v>
      </c>
      <c r="CB15" s="192">
        <v>5510428</v>
      </c>
    </row>
    <row r="16" spans="1:80" ht="15" customHeight="1">
      <c r="A16" s="1">
        <v>13</v>
      </c>
      <c r="B16" s="125">
        <v>31</v>
      </c>
      <c r="C16" s="125">
        <v>2</v>
      </c>
      <c r="D16" s="1" t="s">
        <v>459</v>
      </c>
      <c r="E16" s="5">
        <v>654</v>
      </c>
      <c r="F16" s="5">
        <v>958764</v>
      </c>
      <c r="G16" s="5">
        <v>10</v>
      </c>
      <c r="H16" s="5">
        <v>14054</v>
      </c>
      <c r="I16" s="5">
        <v>664</v>
      </c>
      <c r="J16" s="5">
        <v>972818</v>
      </c>
      <c r="K16" s="5">
        <v>18</v>
      </c>
      <c r="L16" s="5">
        <v>24673</v>
      </c>
      <c r="M16" s="5">
        <v>682</v>
      </c>
      <c r="N16" s="5">
        <v>997491</v>
      </c>
      <c r="P16" s="5">
        <v>446</v>
      </c>
      <c r="Q16" s="5">
        <v>1438514</v>
      </c>
      <c r="R16" s="5">
        <v>16</v>
      </c>
      <c r="S16" s="5">
        <v>52223</v>
      </c>
      <c r="T16" s="5">
        <v>462</v>
      </c>
      <c r="U16" s="5">
        <v>1490737</v>
      </c>
      <c r="V16" s="5">
        <v>18</v>
      </c>
      <c r="W16" s="5">
        <v>52544</v>
      </c>
      <c r="X16" s="5">
        <v>480</v>
      </c>
      <c r="Y16" s="5">
        <v>1543281</v>
      </c>
      <c r="AA16" s="5">
        <v>124</v>
      </c>
      <c r="AB16" s="5">
        <v>860274</v>
      </c>
      <c r="AC16" s="5">
        <v>14</v>
      </c>
      <c r="AD16" s="5">
        <v>108824</v>
      </c>
      <c r="AE16" s="5">
        <v>138</v>
      </c>
      <c r="AF16" s="5">
        <v>969098</v>
      </c>
      <c r="AG16" s="5">
        <v>10</v>
      </c>
      <c r="AH16" s="5">
        <v>71082</v>
      </c>
      <c r="AI16" s="5">
        <v>148</v>
      </c>
      <c r="AJ16" s="5">
        <v>1040180</v>
      </c>
      <c r="AL16" s="5">
        <v>67</v>
      </c>
      <c r="AM16" s="5">
        <v>937130</v>
      </c>
      <c r="AN16" s="5">
        <v>13</v>
      </c>
      <c r="AO16" s="5">
        <v>200598</v>
      </c>
      <c r="AP16" s="5">
        <v>80</v>
      </c>
      <c r="AQ16" s="5">
        <v>1137728</v>
      </c>
      <c r="AR16" s="5">
        <v>7</v>
      </c>
      <c r="AS16" s="5">
        <v>106201</v>
      </c>
      <c r="AT16" s="5">
        <v>87</v>
      </c>
      <c r="AU16" s="5">
        <v>1243929</v>
      </c>
      <c r="AW16" s="5">
        <v>22</v>
      </c>
      <c r="AX16" s="5">
        <v>646909</v>
      </c>
      <c r="AY16" s="5">
        <v>13</v>
      </c>
      <c r="AZ16" s="5">
        <v>393173</v>
      </c>
      <c r="BA16" s="5">
        <v>35</v>
      </c>
      <c r="BB16" s="5">
        <v>1040082</v>
      </c>
      <c r="BC16" s="5">
        <v>4</v>
      </c>
      <c r="BD16" s="5">
        <v>130601</v>
      </c>
      <c r="BE16" s="5">
        <v>39</v>
      </c>
      <c r="BF16" s="5">
        <v>1170683</v>
      </c>
      <c r="BH16" s="5">
        <v>8</v>
      </c>
      <c r="BI16" s="5">
        <v>1347848</v>
      </c>
      <c r="BJ16" s="5">
        <v>17</v>
      </c>
      <c r="BK16" s="5">
        <v>4245059</v>
      </c>
      <c r="BL16" s="5">
        <v>25</v>
      </c>
      <c r="BM16" s="5">
        <v>5592907</v>
      </c>
      <c r="BN16" s="5">
        <v>3</v>
      </c>
      <c r="BO16" s="5">
        <v>826138</v>
      </c>
      <c r="BP16" s="5">
        <v>28</v>
      </c>
      <c r="BQ16" s="5">
        <v>6419045</v>
      </c>
      <c r="BS16" s="192">
        <v>1321</v>
      </c>
      <c r="BT16" s="192">
        <v>6189439</v>
      </c>
      <c r="BU16" s="192">
        <v>83</v>
      </c>
      <c r="BV16" s="192">
        <v>5013931</v>
      </c>
      <c r="BW16" s="192">
        <v>1404</v>
      </c>
      <c r="BX16" s="192">
        <v>11203370</v>
      </c>
      <c r="BY16" s="192">
        <v>60</v>
      </c>
      <c r="BZ16" s="192">
        <v>1211239</v>
      </c>
      <c r="CA16" s="192">
        <v>1464</v>
      </c>
      <c r="CB16" s="192">
        <v>12414609</v>
      </c>
    </row>
    <row r="17" spans="1:80" ht="15" customHeight="1">
      <c r="A17" s="1">
        <v>14</v>
      </c>
      <c r="B17" s="125">
        <v>36</v>
      </c>
      <c r="C17" s="125">
        <v>2</v>
      </c>
      <c r="D17" s="1" t="s">
        <v>460</v>
      </c>
      <c r="E17" s="5">
        <v>491</v>
      </c>
      <c r="F17" s="5">
        <v>729497</v>
      </c>
      <c r="G17" s="5">
        <v>7</v>
      </c>
      <c r="H17" s="5">
        <v>12700</v>
      </c>
      <c r="I17" s="5">
        <v>498</v>
      </c>
      <c r="J17" s="5">
        <v>742197</v>
      </c>
      <c r="K17" s="5">
        <v>0</v>
      </c>
      <c r="L17" s="5">
        <v>0</v>
      </c>
      <c r="M17" s="5">
        <v>498</v>
      </c>
      <c r="N17" s="5">
        <v>742197</v>
      </c>
      <c r="P17" s="5">
        <v>296</v>
      </c>
      <c r="Q17" s="5">
        <v>932797</v>
      </c>
      <c r="R17" s="5">
        <v>13</v>
      </c>
      <c r="S17" s="5">
        <v>49625</v>
      </c>
      <c r="T17" s="5">
        <v>309</v>
      </c>
      <c r="U17" s="5">
        <v>982422</v>
      </c>
      <c r="V17" s="5">
        <v>3</v>
      </c>
      <c r="W17" s="5">
        <v>9846</v>
      </c>
      <c r="X17" s="5">
        <v>312</v>
      </c>
      <c r="Y17" s="5">
        <v>992268</v>
      </c>
      <c r="AA17" s="5">
        <v>84</v>
      </c>
      <c r="AB17" s="5">
        <v>631751</v>
      </c>
      <c r="AC17" s="5">
        <v>12</v>
      </c>
      <c r="AD17" s="5">
        <v>74885</v>
      </c>
      <c r="AE17" s="5">
        <v>96</v>
      </c>
      <c r="AF17" s="5">
        <v>706636</v>
      </c>
      <c r="AG17" s="5">
        <v>1</v>
      </c>
      <c r="AH17" s="5">
        <v>5052</v>
      </c>
      <c r="AI17" s="5">
        <v>97</v>
      </c>
      <c r="AJ17" s="5">
        <v>711688</v>
      </c>
      <c r="AL17" s="5">
        <v>49</v>
      </c>
      <c r="AM17" s="5">
        <v>724711</v>
      </c>
      <c r="AN17" s="5">
        <v>17</v>
      </c>
      <c r="AO17" s="5">
        <v>231696</v>
      </c>
      <c r="AP17" s="5">
        <v>66</v>
      </c>
      <c r="AQ17" s="5">
        <v>956407</v>
      </c>
      <c r="AR17" s="5">
        <v>3</v>
      </c>
      <c r="AS17" s="5">
        <v>35218</v>
      </c>
      <c r="AT17" s="5">
        <v>69</v>
      </c>
      <c r="AU17" s="5">
        <v>991625</v>
      </c>
      <c r="AW17" s="5">
        <v>22</v>
      </c>
      <c r="AX17" s="5">
        <v>666517</v>
      </c>
      <c r="AY17" s="5">
        <v>4</v>
      </c>
      <c r="AZ17" s="5">
        <v>101491</v>
      </c>
      <c r="BA17" s="5">
        <v>26</v>
      </c>
      <c r="BB17" s="5">
        <v>768008</v>
      </c>
      <c r="BC17" s="5">
        <v>0</v>
      </c>
      <c r="BD17" s="5">
        <v>0</v>
      </c>
      <c r="BE17" s="5">
        <v>26</v>
      </c>
      <c r="BF17" s="5">
        <v>768008</v>
      </c>
      <c r="BH17" s="5">
        <v>6</v>
      </c>
      <c r="BI17" s="5">
        <v>976878</v>
      </c>
      <c r="BJ17" s="5">
        <v>8</v>
      </c>
      <c r="BK17" s="5">
        <v>946026</v>
      </c>
      <c r="BL17" s="5">
        <v>14</v>
      </c>
      <c r="BM17" s="5">
        <v>1922904</v>
      </c>
      <c r="BN17" s="5">
        <v>1</v>
      </c>
      <c r="BO17" s="5">
        <v>137112</v>
      </c>
      <c r="BP17" s="5">
        <v>15</v>
      </c>
      <c r="BQ17" s="5">
        <v>2060016</v>
      </c>
      <c r="BS17" s="192">
        <v>948</v>
      </c>
      <c r="BT17" s="192">
        <v>4662151</v>
      </c>
      <c r="BU17" s="192">
        <v>61</v>
      </c>
      <c r="BV17" s="192">
        <v>1416423</v>
      </c>
      <c r="BW17" s="192">
        <v>1009</v>
      </c>
      <c r="BX17" s="192">
        <v>6078574</v>
      </c>
      <c r="BY17" s="192">
        <v>8</v>
      </c>
      <c r="BZ17" s="192">
        <v>187228</v>
      </c>
      <c r="CA17" s="192">
        <v>1017</v>
      </c>
      <c r="CB17" s="192">
        <v>6265802</v>
      </c>
    </row>
    <row r="18" spans="1:80" ht="15" customHeight="1">
      <c r="A18" s="1">
        <v>15</v>
      </c>
      <c r="B18" s="125">
        <v>45</v>
      </c>
      <c r="C18" s="125">
        <v>2</v>
      </c>
      <c r="D18" s="9" t="s">
        <v>461</v>
      </c>
      <c r="E18" s="10">
        <v>217</v>
      </c>
      <c r="F18" s="10">
        <v>330021</v>
      </c>
      <c r="G18" s="10">
        <v>2</v>
      </c>
      <c r="H18" s="10">
        <v>3610</v>
      </c>
      <c r="I18" s="10">
        <v>219</v>
      </c>
      <c r="J18" s="10">
        <v>333631</v>
      </c>
      <c r="K18" s="10">
        <v>2</v>
      </c>
      <c r="L18" s="10">
        <v>2456</v>
      </c>
      <c r="M18" s="10">
        <v>221</v>
      </c>
      <c r="N18" s="10">
        <v>336087</v>
      </c>
      <c r="P18" s="10">
        <v>150</v>
      </c>
      <c r="Q18" s="10">
        <v>481637</v>
      </c>
      <c r="R18" s="10">
        <v>7</v>
      </c>
      <c r="S18" s="10">
        <v>28457</v>
      </c>
      <c r="T18" s="10">
        <v>157</v>
      </c>
      <c r="U18" s="10">
        <v>510094</v>
      </c>
      <c r="V18" s="10">
        <v>8</v>
      </c>
      <c r="W18" s="10">
        <v>29161</v>
      </c>
      <c r="X18" s="10">
        <v>165</v>
      </c>
      <c r="Y18" s="10">
        <v>539255</v>
      </c>
      <c r="AA18" s="10">
        <v>50</v>
      </c>
      <c r="AB18" s="10">
        <v>343569</v>
      </c>
      <c r="AC18" s="10">
        <v>8</v>
      </c>
      <c r="AD18" s="10">
        <v>57926</v>
      </c>
      <c r="AE18" s="10">
        <v>58</v>
      </c>
      <c r="AF18" s="10">
        <v>401495</v>
      </c>
      <c r="AG18" s="10">
        <v>10</v>
      </c>
      <c r="AH18" s="10">
        <v>69003</v>
      </c>
      <c r="AI18" s="10">
        <v>68</v>
      </c>
      <c r="AJ18" s="10">
        <v>470498</v>
      </c>
      <c r="AL18" s="10">
        <v>19</v>
      </c>
      <c r="AM18" s="10">
        <v>256717</v>
      </c>
      <c r="AN18" s="10">
        <v>7</v>
      </c>
      <c r="AO18" s="10">
        <v>100569</v>
      </c>
      <c r="AP18" s="10">
        <v>26</v>
      </c>
      <c r="AQ18" s="10">
        <v>357286</v>
      </c>
      <c r="AR18" s="10">
        <v>0</v>
      </c>
      <c r="AS18" s="10">
        <v>0</v>
      </c>
      <c r="AT18" s="10">
        <v>26</v>
      </c>
      <c r="AU18" s="10">
        <v>357286</v>
      </c>
      <c r="AW18" s="10">
        <v>9</v>
      </c>
      <c r="AX18" s="10">
        <v>261811</v>
      </c>
      <c r="AY18" s="10">
        <v>3</v>
      </c>
      <c r="AZ18" s="10">
        <v>88998</v>
      </c>
      <c r="BA18" s="10">
        <v>12</v>
      </c>
      <c r="BB18" s="10">
        <v>350809</v>
      </c>
      <c r="BC18" s="10">
        <v>2</v>
      </c>
      <c r="BD18" s="10">
        <v>57117</v>
      </c>
      <c r="BE18" s="10">
        <v>14</v>
      </c>
      <c r="BF18" s="10">
        <v>407926</v>
      </c>
      <c r="BH18" s="10">
        <v>3</v>
      </c>
      <c r="BI18" s="10">
        <v>229066</v>
      </c>
      <c r="BJ18" s="10">
        <v>1</v>
      </c>
      <c r="BK18" s="10">
        <v>94780</v>
      </c>
      <c r="BL18" s="10">
        <v>4</v>
      </c>
      <c r="BM18" s="10">
        <v>323846</v>
      </c>
      <c r="BN18" s="10">
        <v>0</v>
      </c>
      <c r="BO18" s="10">
        <v>0</v>
      </c>
      <c r="BP18" s="10">
        <v>4</v>
      </c>
      <c r="BQ18" s="10">
        <v>323846</v>
      </c>
      <c r="BS18" s="192">
        <v>448</v>
      </c>
      <c r="BT18" s="192">
        <v>1902821</v>
      </c>
      <c r="BU18" s="192">
        <v>28</v>
      </c>
      <c r="BV18" s="192">
        <v>374340</v>
      </c>
      <c r="BW18" s="192">
        <v>476</v>
      </c>
      <c r="BX18" s="192">
        <v>2277161</v>
      </c>
      <c r="BY18" s="192">
        <v>22</v>
      </c>
      <c r="BZ18" s="192">
        <v>157737</v>
      </c>
      <c r="CA18" s="192">
        <v>498</v>
      </c>
      <c r="CB18" s="192">
        <v>2434898</v>
      </c>
    </row>
    <row r="19" spans="1:80" ht="15" customHeight="1">
      <c r="A19" s="1">
        <v>18</v>
      </c>
      <c r="B19" s="125">
        <v>6</v>
      </c>
      <c r="C19" s="125">
        <v>3</v>
      </c>
      <c r="D19" s="1" t="s">
        <v>231</v>
      </c>
      <c r="E19" s="5">
        <v>565</v>
      </c>
      <c r="F19" s="5">
        <v>841538</v>
      </c>
      <c r="G19" s="5">
        <v>13</v>
      </c>
      <c r="H19" s="5">
        <v>19755</v>
      </c>
      <c r="I19" s="5">
        <v>578</v>
      </c>
      <c r="J19" s="5">
        <v>861293</v>
      </c>
      <c r="K19" s="5">
        <v>4</v>
      </c>
      <c r="L19" s="5">
        <v>5838</v>
      </c>
      <c r="M19" s="5">
        <v>582</v>
      </c>
      <c r="N19" s="5">
        <v>867131</v>
      </c>
      <c r="P19" s="5">
        <v>329</v>
      </c>
      <c r="Q19" s="5">
        <v>1062342</v>
      </c>
      <c r="R19" s="5">
        <v>14</v>
      </c>
      <c r="S19" s="5">
        <v>44410</v>
      </c>
      <c r="T19" s="5">
        <v>343</v>
      </c>
      <c r="U19" s="5">
        <v>1106752</v>
      </c>
      <c r="V19" s="5">
        <v>11</v>
      </c>
      <c r="W19" s="5">
        <v>37331</v>
      </c>
      <c r="X19" s="5">
        <v>354</v>
      </c>
      <c r="Y19" s="5">
        <v>1144083</v>
      </c>
      <c r="AA19" s="5">
        <v>143</v>
      </c>
      <c r="AB19" s="5">
        <v>1009608</v>
      </c>
      <c r="AC19" s="5">
        <v>9</v>
      </c>
      <c r="AD19" s="5">
        <v>67598</v>
      </c>
      <c r="AE19" s="5">
        <v>152</v>
      </c>
      <c r="AF19" s="5">
        <v>1077206</v>
      </c>
      <c r="AG19" s="5">
        <v>3</v>
      </c>
      <c r="AH19" s="5">
        <v>21664</v>
      </c>
      <c r="AI19" s="5">
        <v>155</v>
      </c>
      <c r="AJ19" s="5">
        <v>1098870</v>
      </c>
      <c r="AL19" s="5">
        <v>39</v>
      </c>
      <c r="AM19" s="5">
        <v>561920</v>
      </c>
      <c r="AN19" s="5">
        <v>11</v>
      </c>
      <c r="AO19" s="5">
        <v>163341</v>
      </c>
      <c r="AP19" s="5">
        <v>50</v>
      </c>
      <c r="AQ19" s="5">
        <v>725261</v>
      </c>
      <c r="AR19" s="5">
        <v>3</v>
      </c>
      <c r="AS19" s="5">
        <v>34770</v>
      </c>
      <c r="AT19" s="5">
        <v>53</v>
      </c>
      <c r="AU19" s="5">
        <v>760031</v>
      </c>
      <c r="AW19" s="5">
        <v>14</v>
      </c>
      <c r="AX19" s="5">
        <v>417997</v>
      </c>
      <c r="AY19" s="5">
        <v>14</v>
      </c>
      <c r="AZ19" s="5">
        <v>391247</v>
      </c>
      <c r="BA19" s="5">
        <v>28</v>
      </c>
      <c r="BB19" s="5">
        <v>809244</v>
      </c>
      <c r="BC19" s="5">
        <v>1</v>
      </c>
      <c r="BD19" s="5">
        <v>22863</v>
      </c>
      <c r="BE19" s="5">
        <v>29</v>
      </c>
      <c r="BF19" s="5">
        <v>832107</v>
      </c>
      <c r="BH19" s="5">
        <v>12</v>
      </c>
      <c r="BI19" s="5">
        <v>1980530</v>
      </c>
      <c r="BJ19" s="5">
        <v>7</v>
      </c>
      <c r="BK19" s="5">
        <v>652621</v>
      </c>
      <c r="BL19" s="5">
        <v>19</v>
      </c>
      <c r="BM19" s="5">
        <v>2633151</v>
      </c>
      <c r="BN19" s="5">
        <v>13</v>
      </c>
      <c r="BO19" s="5">
        <v>2492865</v>
      </c>
      <c r="BP19" s="5">
        <v>32</v>
      </c>
      <c r="BQ19" s="5">
        <v>5126016</v>
      </c>
      <c r="BS19" s="192">
        <v>1102</v>
      </c>
      <c r="BT19" s="192">
        <v>5873935</v>
      </c>
      <c r="BU19" s="192">
        <v>68</v>
      </c>
      <c r="BV19" s="192">
        <v>1338972</v>
      </c>
      <c r="BW19" s="192">
        <v>1170</v>
      </c>
      <c r="BX19" s="192">
        <v>7212907</v>
      </c>
      <c r="BY19" s="192">
        <v>35</v>
      </c>
      <c r="BZ19" s="192">
        <v>2615331</v>
      </c>
      <c r="CA19" s="192">
        <v>1205</v>
      </c>
      <c r="CB19" s="192">
        <v>9828238</v>
      </c>
    </row>
    <row r="20" spans="1:80" ht="15" customHeight="1">
      <c r="A20" s="1">
        <v>19</v>
      </c>
      <c r="B20" s="125">
        <v>15</v>
      </c>
      <c r="C20" s="125">
        <v>3</v>
      </c>
      <c r="D20" s="1" t="s">
        <v>133</v>
      </c>
      <c r="E20" s="5">
        <v>215</v>
      </c>
      <c r="F20" s="5">
        <v>308111</v>
      </c>
      <c r="G20" s="5">
        <v>1</v>
      </c>
      <c r="H20" s="5">
        <v>1600</v>
      </c>
      <c r="I20" s="5">
        <v>216</v>
      </c>
      <c r="J20" s="5">
        <v>309711</v>
      </c>
      <c r="K20" s="5">
        <v>1</v>
      </c>
      <c r="L20" s="5">
        <v>1863</v>
      </c>
      <c r="M20" s="5">
        <v>217</v>
      </c>
      <c r="N20" s="5">
        <v>311574</v>
      </c>
      <c r="P20" s="5">
        <v>120</v>
      </c>
      <c r="Q20" s="5">
        <v>366977</v>
      </c>
      <c r="R20" s="5">
        <v>3</v>
      </c>
      <c r="S20" s="5">
        <v>9980</v>
      </c>
      <c r="T20" s="5">
        <v>123</v>
      </c>
      <c r="U20" s="5">
        <v>376957</v>
      </c>
      <c r="V20" s="5">
        <v>1</v>
      </c>
      <c r="W20" s="5">
        <v>2301</v>
      </c>
      <c r="X20" s="5">
        <v>124</v>
      </c>
      <c r="Y20" s="5">
        <v>379258</v>
      </c>
      <c r="AA20" s="5">
        <v>30</v>
      </c>
      <c r="AB20" s="5">
        <v>220191</v>
      </c>
      <c r="AC20" s="5">
        <v>0</v>
      </c>
      <c r="AD20" s="5">
        <v>0</v>
      </c>
      <c r="AE20" s="5">
        <v>30</v>
      </c>
      <c r="AF20" s="5">
        <v>220191</v>
      </c>
      <c r="AG20" s="5">
        <v>1</v>
      </c>
      <c r="AH20" s="5">
        <v>5178</v>
      </c>
      <c r="AI20" s="5">
        <v>31</v>
      </c>
      <c r="AJ20" s="5">
        <v>225369</v>
      </c>
      <c r="AL20" s="5">
        <v>9</v>
      </c>
      <c r="AM20" s="5">
        <v>142144</v>
      </c>
      <c r="AN20" s="5">
        <v>1</v>
      </c>
      <c r="AO20" s="5">
        <v>13200</v>
      </c>
      <c r="AP20" s="5">
        <v>10</v>
      </c>
      <c r="AQ20" s="5">
        <v>155344</v>
      </c>
      <c r="AR20" s="5">
        <v>0</v>
      </c>
      <c r="AS20" s="5">
        <v>0</v>
      </c>
      <c r="AT20" s="5">
        <v>10</v>
      </c>
      <c r="AU20" s="5">
        <v>155344</v>
      </c>
      <c r="AW20" s="5">
        <v>1</v>
      </c>
      <c r="AX20" s="5">
        <v>28746</v>
      </c>
      <c r="AY20" s="5">
        <v>0</v>
      </c>
      <c r="AZ20" s="5">
        <v>0</v>
      </c>
      <c r="BA20" s="5">
        <v>1</v>
      </c>
      <c r="BB20" s="5">
        <v>28746</v>
      </c>
      <c r="BC20" s="5">
        <v>2</v>
      </c>
      <c r="BD20" s="5">
        <v>91287</v>
      </c>
      <c r="BE20" s="5">
        <v>3</v>
      </c>
      <c r="BF20" s="5">
        <v>120033</v>
      </c>
      <c r="BH20" s="5">
        <v>1</v>
      </c>
      <c r="BI20" s="5">
        <v>52350</v>
      </c>
      <c r="BJ20" s="5">
        <v>0</v>
      </c>
      <c r="BK20" s="5">
        <v>0</v>
      </c>
      <c r="BL20" s="5">
        <v>1</v>
      </c>
      <c r="BM20" s="5">
        <v>52350</v>
      </c>
      <c r="BN20" s="5">
        <v>0</v>
      </c>
      <c r="BO20" s="5">
        <v>0</v>
      </c>
      <c r="BP20" s="5">
        <v>1</v>
      </c>
      <c r="BQ20" s="5">
        <v>52350</v>
      </c>
      <c r="BS20" s="192">
        <v>376</v>
      </c>
      <c r="BT20" s="192">
        <v>1118519</v>
      </c>
      <c r="BU20" s="192">
        <v>5</v>
      </c>
      <c r="BV20" s="192">
        <v>24780</v>
      </c>
      <c r="BW20" s="192">
        <v>381</v>
      </c>
      <c r="BX20" s="192">
        <v>1143299</v>
      </c>
      <c r="BY20" s="192">
        <v>5</v>
      </c>
      <c r="BZ20" s="192">
        <v>100629</v>
      </c>
      <c r="CA20" s="192">
        <v>386</v>
      </c>
      <c r="CB20" s="192">
        <v>1243928</v>
      </c>
    </row>
    <row r="21" spans="1:80" ht="15" customHeight="1">
      <c r="A21" s="1">
        <v>20</v>
      </c>
      <c r="B21" s="125">
        <v>18</v>
      </c>
      <c r="C21" s="125">
        <v>3</v>
      </c>
      <c r="D21" s="1" t="s">
        <v>395</v>
      </c>
      <c r="E21" s="5">
        <v>352</v>
      </c>
      <c r="F21" s="5">
        <v>5171777</v>
      </c>
      <c r="G21" s="5">
        <v>2</v>
      </c>
      <c r="H21" s="5">
        <v>3500</v>
      </c>
      <c r="I21" s="5">
        <v>354</v>
      </c>
      <c r="J21" s="5">
        <v>5175277</v>
      </c>
      <c r="K21" s="5">
        <v>7</v>
      </c>
      <c r="L21" s="5">
        <v>10740</v>
      </c>
      <c r="M21" s="5">
        <v>361</v>
      </c>
      <c r="N21" s="5">
        <v>5186017</v>
      </c>
      <c r="P21" s="5">
        <v>166</v>
      </c>
      <c r="Q21" s="5">
        <v>527741</v>
      </c>
      <c r="R21" s="5">
        <v>8</v>
      </c>
      <c r="S21" s="5">
        <v>24370</v>
      </c>
      <c r="T21" s="5">
        <v>174</v>
      </c>
      <c r="U21" s="5">
        <v>552111</v>
      </c>
      <c r="V21" s="5">
        <v>3</v>
      </c>
      <c r="W21" s="5">
        <v>10709</v>
      </c>
      <c r="X21" s="5">
        <v>177</v>
      </c>
      <c r="Y21" s="5">
        <v>562820</v>
      </c>
      <c r="AA21" s="5">
        <v>52</v>
      </c>
      <c r="AB21" s="5">
        <v>355008</v>
      </c>
      <c r="AC21" s="5">
        <v>4</v>
      </c>
      <c r="AD21" s="5">
        <v>26720</v>
      </c>
      <c r="AE21" s="5">
        <v>56</v>
      </c>
      <c r="AF21" s="5">
        <v>381728</v>
      </c>
      <c r="AG21" s="5">
        <v>4</v>
      </c>
      <c r="AH21" s="5">
        <v>31168</v>
      </c>
      <c r="AI21" s="5">
        <v>60</v>
      </c>
      <c r="AJ21" s="5">
        <v>412896</v>
      </c>
      <c r="AL21" s="5">
        <v>10</v>
      </c>
      <c r="AM21" s="5">
        <v>129270</v>
      </c>
      <c r="AN21" s="5">
        <v>3</v>
      </c>
      <c r="AO21" s="5">
        <v>47125</v>
      </c>
      <c r="AP21" s="5">
        <v>13</v>
      </c>
      <c r="AQ21" s="5">
        <v>176395</v>
      </c>
      <c r="AR21" s="5">
        <v>2</v>
      </c>
      <c r="AS21" s="5">
        <v>32190</v>
      </c>
      <c r="AT21" s="5">
        <v>15</v>
      </c>
      <c r="AU21" s="5">
        <v>208585</v>
      </c>
      <c r="AW21" s="5">
        <v>2</v>
      </c>
      <c r="AX21" s="5">
        <v>81570</v>
      </c>
      <c r="AY21" s="5">
        <v>5</v>
      </c>
      <c r="AZ21" s="5">
        <v>146284</v>
      </c>
      <c r="BA21" s="5">
        <v>7</v>
      </c>
      <c r="BB21" s="5">
        <v>227854</v>
      </c>
      <c r="BC21" s="5">
        <v>3</v>
      </c>
      <c r="BD21" s="5">
        <v>102292</v>
      </c>
      <c r="BE21" s="5">
        <v>10</v>
      </c>
      <c r="BF21" s="5">
        <v>330146</v>
      </c>
      <c r="BH21" s="5">
        <v>3</v>
      </c>
      <c r="BI21" s="5">
        <v>238730</v>
      </c>
      <c r="BJ21" s="5">
        <v>2</v>
      </c>
      <c r="BK21" s="5">
        <v>231085</v>
      </c>
      <c r="BL21" s="5">
        <v>5</v>
      </c>
      <c r="BM21" s="5">
        <v>469815</v>
      </c>
      <c r="BN21" s="5">
        <v>7</v>
      </c>
      <c r="BO21" s="5">
        <v>2003593</v>
      </c>
      <c r="BP21" s="5">
        <v>12</v>
      </c>
      <c r="BQ21" s="5">
        <v>2473408</v>
      </c>
      <c r="BS21" s="192">
        <v>585</v>
      </c>
      <c r="BT21" s="192">
        <v>6504096</v>
      </c>
      <c r="BU21" s="192">
        <v>24</v>
      </c>
      <c r="BV21" s="192">
        <v>479084</v>
      </c>
      <c r="BW21" s="192">
        <v>609</v>
      </c>
      <c r="BX21" s="192">
        <v>6983180</v>
      </c>
      <c r="BY21" s="192">
        <v>26</v>
      </c>
      <c r="BZ21" s="192">
        <v>2190692</v>
      </c>
      <c r="CA21" s="192">
        <v>635</v>
      </c>
      <c r="CB21" s="192">
        <v>9173872</v>
      </c>
    </row>
    <row r="22" spans="1:80" ht="15" customHeight="1">
      <c r="A22" s="1">
        <v>21</v>
      </c>
      <c r="B22" s="125">
        <v>24</v>
      </c>
      <c r="C22" s="125">
        <v>3</v>
      </c>
      <c r="D22" s="1" t="s">
        <v>396</v>
      </c>
      <c r="E22" s="5">
        <v>3188</v>
      </c>
      <c r="F22" s="5">
        <v>4679805</v>
      </c>
      <c r="G22" s="5">
        <v>26</v>
      </c>
      <c r="H22" s="5">
        <v>40964</v>
      </c>
      <c r="I22" s="5">
        <v>3214</v>
      </c>
      <c r="J22" s="5">
        <v>4720769</v>
      </c>
      <c r="K22" s="5">
        <v>4</v>
      </c>
      <c r="L22" s="5">
        <v>5739</v>
      </c>
      <c r="M22" s="5">
        <v>3218</v>
      </c>
      <c r="N22" s="5">
        <v>4726508</v>
      </c>
      <c r="P22" s="5">
        <v>2833</v>
      </c>
      <c r="Q22" s="5">
        <v>9310946</v>
      </c>
      <c r="R22" s="5">
        <v>46</v>
      </c>
      <c r="S22" s="5">
        <v>164423</v>
      </c>
      <c r="T22" s="5">
        <v>2879</v>
      </c>
      <c r="U22" s="5">
        <v>9475369</v>
      </c>
      <c r="V22" s="5">
        <v>13</v>
      </c>
      <c r="W22" s="5">
        <v>38089</v>
      </c>
      <c r="X22" s="5">
        <v>2892</v>
      </c>
      <c r="Y22" s="5">
        <v>9513458</v>
      </c>
      <c r="AA22" s="5">
        <v>1301</v>
      </c>
      <c r="AB22" s="5">
        <v>8998733</v>
      </c>
      <c r="AC22" s="5">
        <v>76</v>
      </c>
      <c r="AD22" s="5">
        <v>570793</v>
      </c>
      <c r="AE22" s="5">
        <v>1377</v>
      </c>
      <c r="AF22" s="5">
        <v>9569526</v>
      </c>
      <c r="AG22" s="5">
        <v>6</v>
      </c>
      <c r="AH22" s="5">
        <v>45054</v>
      </c>
      <c r="AI22" s="5">
        <v>1383</v>
      </c>
      <c r="AJ22" s="5">
        <v>9614580</v>
      </c>
      <c r="AL22" s="5">
        <v>694</v>
      </c>
      <c r="AM22" s="5">
        <v>9720853</v>
      </c>
      <c r="AN22" s="5">
        <v>100</v>
      </c>
      <c r="AO22" s="5">
        <v>1506293</v>
      </c>
      <c r="AP22" s="5">
        <v>794</v>
      </c>
      <c r="AQ22" s="5">
        <v>11227146</v>
      </c>
      <c r="AR22" s="5">
        <v>12</v>
      </c>
      <c r="AS22" s="5">
        <v>171090</v>
      </c>
      <c r="AT22" s="5">
        <v>806</v>
      </c>
      <c r="AU22" s="5">
        <v>11398236</v>
      </c>
      <c r="AW22" s="5">
        <v>283</v>
      </c>
      <c r="AX22" s="5">
        <v>8487188</v>
      </c>
      <c r="AY22" s="5">
        <v>137</v>
      </c>
      <c r="AZ22" s="5">
        <v>4384989</v>
      </c>
      <c r="BA22" s="5">
        <v>420</v>
      </c>
      <c r="BB22" s="5">
        <v>12872177</v>
      </c>
      <c r="BC22" s="5">
        <v>35</v>
      </c>
      <c r="BD22" s="5">
        <v>1168369</v>
      </c>
      <c r="BE22" s="5">
        <v>455</v>
      </c>
      <c r="BF22" s="5">
        <v>14040546</v>
      </c>
      <c r="BH22" s="5">
        <v>70</v>
      </c>
      <c r="BI22" s="5">
        <v>7548319</v>
      </c>
      <c r="BJ22" s="5">
        <v>85</v>
      </c>
      <c r="BK22" s="5">
        <v>10087241</v>
      </c>
      <c r="BL22" s="5">
        <v>155</v>
      </c>
      <c r="BM22" s="5">
        <v>17635560</v>
      </c>
      <c r="BN22" s="5">
        <v>158</v>
      </c>
      <c r="BO22" s="5">
        <v>56995179</v>
      </c>
      <c r="BP22" s="5">
        <v>313</v>
      </c>
      <c r="BQ22" s="5">
        <v>74630739</v>
      </c>
      <c r="BS22" s="192">
        <v>8369</v>
      </c>
      <c r="BT22" s="192">
        <v>48745844</v>
      </c>
      <c r="BU22" s="192">
        <v>470</v>
      </c>
      <c r="BV22" s="192">
        <v>16754703</v>
      </c>
      <c r="BW22" s="192">
        <v>8839</v>
      </c>
      <c r="BX22" s="192">
        <v>65500547</v>
      </c>
      <c r="BY22" s="192">
        <v>228</v>
      </c>
      <c r="BZ22" s="192">
        <v>58423520</v>
      </c>
      <c r="CA22" s="192">
        <v>9067</v>
      </c>
      <c r="CB22" s="192">
        <v>123924067</v>
      </c>
    </row>
    <row r="23" spans="1:80" ht="15" customHeight="1">
      <c r="A23" s="1">
        <v>22</v>
      </c>
      <c r="B23" s="125">
        <v>25</v>
      </c>
      <c r="C23" s="125">
        <v>3</v>
      </c>
      <c r="D23" s="1" t="s">
        <v>561</v>
      </c>
      <c r="E23" s="5">
        <v>528</v>
      </c>
      <c r="F23" s="5">
        <v>786055</v>
      </c>
      <c r="G23" s="5">
        <v>2</v>
      </c>
      <c r="H23" s="5">
        <v>3110</v>
      </c>
      <c r="I23" s="5">
        <v>530</v>
      </c>
      <c r="J23" s="5">
        <v>789165</v>
      </c>
      <c r="K23" s="5">
        <v>5</v>
      </c>
      <c r="L23" s="5">
        <v>6716</v>
      </c>
      <c r="M23" s="5">
        <v>535</v>
      </c>
      <c r="N23" s="5">
        <v>795881</v>
      </c>
      <c r="P23" s="5">
        <v>363</v>
      </c>
      <c r="Q23" s="5">
        <v>1165990</v>
      </c>
      <c r="R23" s="5">
        <v>2</v>
      </c>
      <c r="S23" s="5">
        <v>6660</v>
      </c>
      <c r="T23" s="5">
        <v>365</v>
      </c>
      <c r="U23" s="5">
        <v>1172650</v>
      </c>
      <c r="V23" s="5">
        <v>2</v>
      </c>
      <c r="W23" s="5">
        <v>5955</v>
      </c>
      <c r="X23" s="5">
        <v>367</v>
      </c>
      <c r="Y23" s="5">
        <v>1178605</v>
      </c>
      <c r="AA23" s="5">
        <v>117</v>
      </c>
      <c r="AB23" s="5">
        <v>942453</v>
      </c>
      <c r="AC23" s="5">
        <v>6</v>
      </c>
      <c r="AD23" s="5">
        <v>39556</v>
      </c>
      <c r="AE23" s="5">
        <v>123</v>
      </c>
      <c r="AF23" s="5">
        <v>982009</v>
      </c>
      <c r="AG23" s="5">
        <v>1</v>
      </c>
      <c r="AH23" s="5">
        <v>6011</v>
      </c>
      <c r="AI23" s="5">
        <v>124</v>
      </c>
      <c r="AJ23" s="5">
        <v>988020</v>
      </c>
      <c r="AL23" s="5">
        <v>57</v>
      </c>
      <c r="AM23" s="5">
        <v>779209</v>
      </c>
      <c r="AN23" s="5">
        <v>0</v>
      </c>
      <c r="AO23" s="5">
        <v>0</v>
      </c>
      <c r="AP23" s="5">
        <v>57</v>
      </c>
      <c r="AQ23" s="5">
        <v>779209</v>
      </c>
      <c r="AR23" s="5">
        <v>2</v>
      </c>
      <c r="AS23" s="5">
        <v>26727</v>
      </c>
      <c r="AT23" s="5">
        <v>59</v>
      </c>
      <c r="AU23" s="5">
        <v>805936</v>
      </c>
      <c r="AW23" s="5">
        <v>30</v>
      </c>
      <c r="AX23" s="5">
        <v>936039</v>
      </c>
      <c r="AY23" s="5">
        <v>2</v>
      </c>
      <c r="AZ23" s="5">
        <v>59960</v>
      </c>
      <c r="BA23" s="5">
        <v>32</v>
      </c>
      <c r="BB23" s="5">
        <v>995999</v>
      </c>
      <c r="BC23" s="5">
        <v>2</v>
      </c>
      <c r="BD23" s="5">
        <v>63337</v>
      </c>
      <c r="BE23" s="5">
        <v>34</v>
      </c>
      <c r="BF23" s="5">
        <v>1059336</v>
      </c>
      <c r="BH23" s="5">
        <v>12</v>
      </c>
      <c r="BI23" s="5">
        <v>1118479</v>
      </c>
      <c r="BJ23" s="5">
        <v>1</v>
      </c>
      <c r="BK23" s="5">
        <v>75000</v>
      </c>
      <c r="BL23" s="5">
        <v>13</v>
      </c>
      <c r="BM23" s="5">
        <v>1193479</v>
      </c>
      <c r="BN23" s="5">
        <v>4</v>
      </c>
      <c r="BO23" s="5">
        <v>520362</v>
      </c>
      <c r="BP23" s="5">
        <v>17</v>
      </c>
      <c r="BQ23" s="5">
        <v>1713841</v>
      </c>
      <c r="BS23" s="192">
        <v>1107</v>
      </c>
      <c r="BT23" s="192">
        <v>5728225</v>
      </c>
      <c r="BU23" s="192">
        <v>13</v>
      </c>
      <c r="BV23" s="192">
        <v>184286</v>
      </c>
      <c r="BW23" s="192">
        <v>1120</v>
      </c>
      <c r="BX23" s="192">
        <v>5912511</v>
      </c>
      <c r="BY23" s="192">
        <v>16</v>
      </c>
      <c r="BZ23" s="192">
        <v>629108</v>
      </c>
      <c r="CA23" s="192">
        <v>1136</v>
      </c>
      <c r="CB23" s="192">
        <v>6541619</v>
      </c>
    </row>
    <row r="24" spans="1:80" ht="15" customHeight="1">
      <c r="A24" s="1">
        <v>23</v>
      </c>
      <c r="B24" s="125">
        <v>40</v>
      </c>
      <c r="C24" s="125">
        <v>3</v>
      </c>
      <c r="D24" s="1" t="s">
        <v>398</v>
      </c>
      <c r="E24" s="5">
        <v>290</v>
      </c>
      <c r="F24" s="5">
        <v>418845</v>
      </c>
      <c r="G24" s="5">
        <v>0</v>
      </c>
      <c r="H24" s="5">
        <v>0</v>
      </c>
      <c r="I24" s="5">
        <v>290</v>
      </c>
      <c r="J24" s="5">
        <v>418845</v>
      </c>
      <c r="K24" s="5">
        <v>3</v>
      </c>
      <c r="L24" s="5">
        <v>4776</v>
      </c>
      <c r="M24" s="5">
        <v>293</v>
      </c>
      <c r="N24" s="5">
        <v>423621</v>
      </c>
      <c r="P24" s="5">
        <v>172</v>
      </c>
      <c r="Q24" s="5">
        <v>521442</v>
      </c>
      <c r="R24" s="5">
        <v>0</v>
      </c>
      <c r="S24" s="5">
        <v>0</v>
      </c>
      <c r="T24" s="5">
        <v>172</v>
      </c>
      <c r="U24" s="5">
        <v>521442</v>
      </c>
      <c r="V24" s="5">
        <v>6</v>
      </c>
      <c r="W24" s="5">
        <v>19054</v>
      </c>
      <c r="X24" s="5">
        <v>178</v>
      </c>
      <c r="Y24" s="5">
        <v>540496</v>
      </c>
      <c r="AA24" s="5">
        <v>53</v>
      </c>
      <c r="AB24" s="5">
        <v>367617</v>
      </c>
      <c r="AC24" s="5">
        <v>0</v>
      </c>
      <c r="AD24" s="5">
        <v>0</v>
      </c>
      <c r="AE24" s="5">
        <v>53</v>
      </c>
      <c r="AF24" s="5">
        <v>367617</v>
      </c>
      <c r="AG24" s="5">
        <v>1</v>
      </c>
      <c r="AH24" s="5">
        <v>7409</v>
      </c>
      <c r="AI24" s="5">
        <v>54</v>
      </c>
      <c r="AJ24" s="5">
        <v>375026</v>
      </c>
      <c r="AL24" s="5">
        <v>22</v>
      </c>
      <c r="AM24" s="5">
        <v>284989</v>
      </c>
      <c r="AN24" s="5">
        <v>0</v>
      </c>
      <c r="AO24" s="5">
        <v>0</v>
      </c>
      <c r="AP24" s="5">
        <v>22</v>
      </c>
      <c r="AQ24" s="5">
        <v>284989</v>
      </c>
      <c r="AR24" s="5">
        <v>0</v>
      </c>
      <c r="AS24" s="5">
        <v>0</v>
      </c>
      <c r="AT24" s="5">
        <v>22</v>
      </c>
      <c r="AU24" s="5">
        <v>284989</v>
      </c>
      <c r="AW24" s="5">
        <v>6</v>
      </c>
      <c r="AX24" s="5">
        <v>190737</v>
      </c>
      <c r="AY24" s="5">
        <v>0</v>
      </c>
      <c r="AZ24" s="5">
        <v>0</v>
      </c>
      <c r="BA24" s="5">
        <v>6</v>
      </c>
      <c r="BB24" s="5">
        <v>190737</v>
      </c>
      <c r="BC24" s="5">
        <v>2</v>
      </c>
      <c r="BD24" s="5">
        <v>54418</v>
      </c>
      <c r="BE24" s="5">
        <v>8</v>
      </c>
      <c r="BF24" s="5">
        <v>245155</v>
      </c>
      <c r="BH24" s="5">
        <v>3</v>
      </c>
      <c r="BI24" s="5">
        <v>206926</v>
      </c>
      <c r="BJ24" s="5">
        <v>0</v>
      </c>
      <c r="BK24" s="5">
        <v>0</v>
      </c>
      <c r="BL24" s="5">
        <v>3</v>
      </c>
      <c r="BM24" s="5">
        <v>206926</v>
      </c>
      <c r="BN24" s="5">
        <v>0</v>
      </c>
      <c r="BO24" s="5">
        <v>0</v>
      </c>
      <c r="BP24" s="5">
        <v>3</v>
      </c>
      <c r="BQ24" s="5">
        <v>206926</v>
      </c>
      <c r="BS24" s="192">
        <v>546</v>
      </c>
      <c r="BT24" s="192">
        <v>1990556</v>
      </c>
      <c r="BU24" s="192"/>
      <c r="BV24" s="192"/>
      <c r="BW24" s="192">
        <v>546</v>
      </c>
      <c r="BX24" s="192">
        <v>1990556</v>
      </c>
      <c r="BY24" s="192">
        <v>12</v>
      </c>
      <c r="BZ24" s="192">
        <v>85657</v>
      </c>
      <c r="CA24" s="192">
        <v>558</v>
      </c>
      <c r="CB24" s="192">
        <v>2076213</v>
      </c>
    </row>
    <row r="25" spans="1:80" ht="15" customHeight="1">
      <c r="A25" s="1">
        <v>24</v>
      </c>
      <c r="B25" s="125">
        <v>43</v>
      </c>
      <c r="C25" s="125">
        <v>3</v>
      </c>
      <c r="D25" s="1" t="s">
        <v>399</v>
      </c>
      <c r="E25" s="5">
        <v>585</v>
      </c>
      <c r="F25" s="5">
        <v>877366</v>
      </c>
      <c r="G25" s="5">
        <v>2</v>
      </c>
      <c r="H25" s="5">
        <v>3760</v>
      </c>
      <c r="I25" s="5">
        <v>587</v>
      </c>
      <c r="J25" s="5">
        <v>881126</v>
      </c>
      <c r="K25" s="5">
        <v>4</v>
      </c>
      <c r="L25" s="5">
        <v>5000</v>
      </c>
      <c r="M25" s="5">
        <v>591</v>
      </c>
      <c r="N25" s="5">
        <v>886126</v>
      </c>
      <c r="P25" s="5">
        <v>396</v>
      </c>
      <c r="Q25" s="5">
        <v>1242899</v>
      </c>
      <c r="R25" s="5">
        <v>2</v>
      </c>
      <c r="S25" s="5">
        <v>7030</v>
      </c>
      <c r="T25" s="5">
        <v>398</v>
      </c>
      <c r="U25" s="5">
        <v>1249929</v>
      </c>
      <c r="V25" s="5">
        <v>8</v>
      </c>
      <c r="W25" s="5">
        <v>28323</v>
      </c>
      <c r="X25" s="5">
        <v>406</v>
      </c>
      <c r="Y25" s="5">
        <v>1278252</v>
      </c>
      <c r="AA25" s="5">
        <v>112</v>
      </c>
      <c r="AB25" s="5">
        <v>768524</v>
      </c>
      <c r="AC25" s="5">
        <v>3</v>
      </c>
      <c r="AD25" s="5">
        <v>18728</v>
      </c>
      <c r="AE25" s="5">
        <v>115</v>
      </c>
      <c r="AF25" s="5">
        <v>787252</v>
      </c>
      <c r="AG25" s="5">
        <v>8</v>
      </c>
      <c r="AH25" s="5">
        <v>60139</v>
      </c>
      <c r="AI25" s="5">
        <v>123</v>
      </c>
      <c r="AJ25" s="5">
        <v>847391</v>
      </c>
      <c r="AL25" s="5">
        <v>40</v>
      </c>
      <c r="AM25" s="5">
        <v>543080</v>
      </c>
      <c r="AN25" s="5">
        <v>1</v>
      </c>
      <c r="AO25" s="5">
        <v>17950</v>
      </c>
      <c r="AP25" s="5">
        <v>41</v>
      </c>
      <c r="AQ25" s="5">
        <v>561030</v>
      </c>
      <c r="AR25" s="5">
        <v>4</v>
      </c>
      <c r="AS25" s="5">
        <v>49601</v>
      </c>
      <c r="AT25" s="5">
        <v>45</v>
      </c>
      <c r="AU25" s="5">
        <v>610631</v>
      </c>
      <c r="AW25" s="5">
        <v>17</v>
      </c>
      <c r="AX25" s="5">
        <v>495210</v>
      </c>
      <c r="AY25" s="5">
        <v>3</v>
      </c>
      <c r="AZ25" s="5">
        <v>77312</v>
      </c>
      <c r="BA25" s="5">
        <v>20</v>
      </c>
      <c r="BB25" s="5">
        <v>572522</v>
      </c>
      <c r="BC25" s="5">
        <v>1</v>
      </c>
      <c r="BD25" s="5">
        <v>21120</v>
      </c>
      <c r="BE25" s="5">
        <v>21</v>
      </c>
      <c r="BF25" s="5">
        <v>593642</v>
      </c>
      <c r="BH25" s="5">
        <v>0</v>
      </c>
      <c r="BI25" s="5">
        <v>0</v>
      </c>
      <c r="BJ25" s="5">
        <v>1</v>
      </c>
      <c r="BK25" s="5">
        <v>106909</v>
      </c>
      <c r="BL25" s="5">
        <v>1</v>
      </c>
      <c r="BM25" s="5">
        <v>106909</v>
      </c>
      <c r="BN25" s="5">
        <v>0</v>
      </c>
      <c r="BO25" s="5">
        <v>0</v>
      </c>
      <c r="BP25" s="5">
        <v>1</v>
      </c>
      <c r="BQ25" s="5">
        <v>106909</v>
      </c>
      <c r="BS25" s="192">
        <v>1150</v>
      </c>
      <c r="BT25" s="192">
        <v>3927079</v>
      </c>
      <c r="BU25" s="192">
        <v>12</v>
      </c>
      <c r="BV25" s="192">
        <v>231689</v>
      </c>
      <c r="BW25" s="192">
        <v>1162</v>
      </c>
      <c r="BX25" s="192">
        <v>4158768</v>
      </c>
      <c r="BY25" s="192">
        <v>25</v>
      </c>
      <c r="BZ25" s="192">
        <v>164183</v>
      </c>
      <c r="CA25" s="192">
        <v>1187</v>
      </c>
      <c r="CB25" s="192">
        <v>4322951</v>
      </c>
    </row>
    <row r="26" spans="1:80" ht="15" customHeight="1">
      <c r="A26" s="1">
        <v>25</v>
      </c>
      <c r="B26" s="125">
        <v>50</v>
      </c>
      <c r="C26" s="125">
        <v>3</v>
      </c>
      <c r="D26" s="9" t="s">
        <v>400</v>
      </c>
      <c r="E26" s="10">
        <v>548</v>
      </c>
      <c r="F26" s="10">
        <v>821831</v>
      </c>
      <c r="G26" s="10">
        <v>4</v>
      </c>
      <c r="H26" s="10">
        <v>6077</v>
      </c>
      <c r="I26" s="10">
        <v>552</v>
      </c>
      <c r="J26" s="10">
        <v>827908</v>
      </c>
      <c r="K26" s="10">
        <v>3</v>
      </c>
      <c r="L26" s="10">
        <v>3367</v>
      </c>
      <c r="M26" s="10">
        <v>555</v>
      </c>
      <c r="N26" s="10">
        <v>831275</v>
      </c>
      <c r="P26" s="10">
        <v>335</v>
      </c>
      <c r="Q26" s="10">
        <v>1093359</v>
      </c>
      <c r="R26" s="10">
        <v>4</v>
      </c>
      <c r="S26" s="10">
        <v>15887</v>
      </c>
      <c r="T26" s="10">
        <v>339</v>
      </c>
      <c r="U26" s="10">
        <v>1109246</v>
      </c>
      <c r="V26" s="10">
        <v>4</v>
      </c>
      <c r="W26" s="10">
        <v>9811</v>
      </c>
      <c r="X26" s="10">
        <v>343</v>
      </c>
      <c r="Y26" s="10">
        <v>1119057</v>
      </c>
      <c r="AA26" s="10">
        <v>113</v>
      </c>
      <c r="AB26" s="10">
        <v>788939</v>
      </c>
      <c r="AC26" s="10">
        <v>16</v>
      </c>
      <c r="AD26" s="10">
        <v>115172</v>
      </c>
      <c r="AE26" s="10">
        <v>129</v>
      </c>
      <c r="AF26" s="10">
        <v>904111</v>
      </c>
      <c r="AG26" s="10">
        <v>6</v>
      </c>
      <c r="AH26" s="10">
        <v>43952</v>
      </c>
      <c r="AI26" s="10">
        <v>135</v>
      </c>
      <c r="AJ26" s="10">
        <v>948063</v>
      </c>
      <c r="AL26" s="10">
        <v>34</v>
      </c>
      <c r="AM26" s="10">
        <v>464601</v>
      </c>
      <c r="AN26" s="10">
        <v>13</v>
      </c>
      <c r="AO26" s="10">
        <v>177026</v>
      </c>
      <c r="AP26" s="10">
        <v>47</v>
      </c>
      <c r="AQ26" s="10">
        <v>641627</v>
      </c>
      <c r="AR26" s="10">
        <v>2</v>
      </c>
      <c r="AS26" s="10">
        <v>28561</v>
      </c>
      <c r="AT26" s="10">
        <v>49</v>
      </c>
      <c r="AU26" s="10">
        <v>670188</v>
      </c>
      <c r="AW26" s="10">
        <v>18</v>
      </c>
      <c r="AX26" s="10">
        <v>571658</v>
      </c>
      <c r="AY26" s="10">
        <v>2</v>
      </c>
      <c r="AZ26" s="10">
        <v>51085</v>
      </c>
      <c r="BA26" s="10">
        <v>20</v>
      </c>
      <c r="BB26" s="10">
        <v>622743</v>
      </c>
      <c r="BC26" s="10">
        <v>2</v>
      </c>
      <c r="BD26" s="10">
        <v>55372</v>
      </c>
      <c r="BE26" s="10">
        <v>22</v>
      </c>
      <c r="BF26" s="10">
        <v>678115</v>
      </c>
      <c r="BH26" s="10">
        <v>9</v>
      </c>
      <c r="BI26" s="10">
        <v>1236258</v>
      </c>
      <c r="BJ26" s="10">
        <v>2</v>
      </c>
      <c r="BK26" s="10">
        <v>191197</v>
      </c>
      <c r="BL26" s="10">
        <v>11</v>
      </c>
      <c r="BM26" s="10">
        <v>1427455</v>
      </c>
      <c r="BN26" s="10">
        <v>0</v>
      </c>
      <c r="BO26" s="10">
        <v>0</v>
      </c>
      <c r="BP26" s="10">
        <v>11</v>
      </c>
      <c r="BQ26" s="10">
        <v>1427455</v>
      </c>
      <c r="BS26" s="192">
        <v>1057</v>
      </c>
      <c r="BT26" s="192">
        <v>4976646</v>
      </c>
      <c r="BU26" s="192">
        <v>41</v>
      </c>
      <c r="BV26" s="192">
        <v>556444</v>
      </c>
      <c r="BW26" s="192">
        <v>1098</v>
      </c>
      <c r="BX26" s="192">
        <v>5533090</v>
      </c>
      <c r="BY26" s="192">
        <v>17</v>
      </c>
      <c r="BZ26" s="192">
        <v>141063</v>
      </c>
      <c r="CA26" s="192">
        <v>1115</v>
      </c>
      <c r="CB26" s="192">
        <v>5674153</v>
      </c>
    </row>
    <row r="27" spans="1:80" ht="15" customHeight="1">
      <c r="A27" s="1">
        <v>28</v>
      </c>
      <c r="B27" s="125">
        <v>9</v>
      </c>
      <c r="C27" s="125">
        <v>4</v>
      </c>
      <c r="D27" s="1" t="s">
        <v>449</v>
      </c>
      <c r="E27" s="5">
        <v>441</v>
      </c>
      <c r="F27" s="5">
        <v>633965</v>
      </c>
      <c r="G27" s="5">
        <v>2</v>
      </c>
      <c r="H27" s="5">
        <v>3600</v>
      </c>
      <c r="I27" s="5">
        <v>443</v>
      </c>
      <c r="J27" s="5">
        <v>637565</v>
      </c>
      <c r="K27" s="5">
        <v>5</v>
      </c>
      <c r="L27" s="5">
        <v>7258</v>
      </c>
      <c r="M27" s="5">
        <v>448</v>
      </c>
      <c r="N27" s="5">
        <v>644823</v>
      </c>
      <c r="P27" s="5">
        <v>277</v>
      </c>
      <c r="Q27" s="5">
        <v>888013</v>
      </c>
      <c r="R27" s="5">
        <v>8</v>
      </c>
      <c r="S27" s="5">
        <v>24368</v>
      </c>
      <c r="T27" s="5">
        <v>285</v>
      </c>
      <c r="U27" s="5">
        <v>912381</v>
      </c>
      <c r="V27" s="5">
        <v>14</v>
      </c>
      <c r="W27" s="5">
        <v>46676</v>
      </c>
      <c r="X27" s="5">
        <v>299</v>
      </c>
      <c r="Y27" s="5">
        <v>959057</v>
      </c>
      <c r="AA27" s="5">
        <v>81</v>
      </c>
      <c r="AB27" s="5">
        <v>551961</v>
      </c>
      <c r="AC27" s="5">
        <v>12</v>
      </c>
      <c r="AD27" s="5">
        <v>81713</v>
      </c>
      <c r="AE27" s="5">
        <v>93</v>
      </c>
      <c r="AF27" s="5">
        <v>633674</v>
      </c>
      <c r="AG27" s="5">
        <v>1</v>
      </c>
      <c r="AH27" s="5">
        <v>8628</v>
      </c>
      <c r="AI27" s="5">
        <v>94</v>
      </c>
      <c r="AJ27" s="5">
        <v>642302</v>
      </c>
      <c r="AL27" s="5">
        <v>42</v>
      </c>
      <c r="AM27" s="5">
        <v>594821</v>
      </c>
      <c r="AN27" s="5">
        <v>4</v>
      </c>
      <c r="AO27" s="5">
        <v>52338</v>
      </c>
      <c r="AP27" s="5">
        <v>46</v>
      </c>
      <c r="AQ27" s="5">
        <v>647159</v>
      </c>
      <c r="AR27" s="5">
        <v>1</v>
      </c>
      <c r="AS27" s="5">
        <v>13040</v>
      </c>
      <c r="AT27" s="5">
        <v>47</v>
      </c>
      <c r="AU27" s="5">
        <v>660199</v>
      </c>
      <c r="AW27" s="5">
        <v>14</v>
      </c>
      <c r="AX27" s="5">
        <v>403918</v>
      </c>
      <c r="AY27" s="5">
        <v>5</v>
      </c>
      <c r="AZ27" s="5">
        <v>160576</v>
      </c>
      <c r="BA27" s="5">
        <v>19</v>
      </c>
      <c r="BB27" s="5">
        <v>564494</v>
      </c>
      <c r="BC27" s="5">
        <v>1</v>
      </c>
      <c r="BD27" s="5">
        <v>39555</v>
      </c>
      <c r="BE27" s="5">
        <v>20</v>
      </c>
      <c r="BF27" s="5">
        <v>604049</v>
      </c>
      <c r="BH27" s="5">
        <v>3</v>
      </c>
      <c r="BI27" s="5">
        <v>218678</v>
      </c>
      <c r="BJ27" s="5">
        <v>2</v>
      </c>
      <c r="BK27" s="5">
        <v>124173</v>
      </c>
      <c r="BL27" s="5">
        <v>5</v>
      </c>
      <c r="BM27" s="5">
        <v>342851</v>
      </c>
      <c r="BN27" s="5">
        <v>3</v>
      </c>
      <c r="BO27" s="5">
        <v>235302</v>
      </c>
      <c r="BP27" s="5">
        <v>8</v>
      </c>
      <c r="BQ27" s="5">
        <v>578153</v>
      </c>
      <c r="BS27" s="192">
        <v>858</v>
      </c>
      <c r="BT27" s="192">
        <v>3291356</v>
      </c>
      <c r="BU27" s="192">
        <v>33</v>
      </c>
      <c r="BV27" s="192">
        <v>446768</v>
      </c>
      <c r="BW27" s="192">
        <v>891</v>
      </c>
      <c r="BX27" s="192">
        <v>3738124</v>
      </c>
      <c r="BY27" s="192">
        <v>25</v>
      </c>
      <c r="BZ27" s="192">
        <v>350459</v>
      </c>
      <c r="CA27" s="192">
        <v>916</v>
      </c>
      <c r="CB27" s="192">
        <v>4088583</v>
      </c>
    </row>
    <row r="28" spans="1:80" ht="15" customHeight="1">
      <c r="A28" s="1">
        <v>29</v>
      </c>
      <c r="B28" s="125">
        <v>20</v>
      </c>
      <c r="C28" s="125">
        <v>4</v>
      </c>
      <c r="D28" s="1" t="s">
        <v>232</v>
      </c>
      <c r="E28" s="5">
        <v>343</v>
      </c>
      <c r="F28" s="5">
        <v>648892</v>
      </c>
      <c r="G28" s="5">
        <v>14</v>
      </c>
      <c r="H28" s="5">
        <v>19454</v>
      </c>
      <c r="I28" s="5">
        <v>357</v>
      </c>
      <c r="J28" s="5">
        <v>668346</v>
      </c>
      <c r="K28" s="5">
        <v>3</v>
      </c>
      <c r="L28" s="5">
        <v>4028</v>
      </c>
      <c r="M28" s="5">
        <v>360</v>
      </c>
      <c r="N28" s="5">
        <v>672374</v>
      </c>
      <c r="P28" s="5">
        <v>274</v>
      </c>
      <c r="Q28" s="5">
        <v>913355</v>
      </c>
      <c r="R28" s="5">
        <v>24</v>
      </c>
      <c r="S28" s="5">
        <v>80532</v>
      </c>
      <c r="T28" s="5">
        <v>298</v>
      </c>
      <c r="U28" s="5">
        <v>993887</v>
      </c>
      <c r="V28" s="5">
        <v>5</v>
      </c>
      <c r="W28" s="5">
        <v>13799</v>
      </c>
      <c r="X28" s="5">
        <v>303</v>
      </c>
      <c r="Y28" s="5">
        <v>1007686</v>
      </c>
      <c r="AA28" s="5">
        <v>87</v>
      </c>
      <c r="AB28" s="5">
        <v>616312</v>
      </c>
      <c r="AC28" s="5">
        <v>9</v>
      </c>
      <c r="AD28" s="5">
        <v>63479</v>
      </c>
      <c r="AE28" s="5">
        <v>96</v>
      </c>
      <c r="AF28" s="5">
        <v>679791</v>
      </c>
      <c r="AG28" s="5">
        <v>4</v>
      </c>
      <c r="AH28" s="5">
        <v>30551</v>
      </c>
      <c r="AI28" s="5">
        <v>100</v>
      </c>
      <c r="AJ28" s="5">
        <v>710342</v>
      </c>
      <c r="AL28" s="5">
        <v>26</v>
      </c>
      <c r="AM28" s="5">
        <v>425130</v>
      </c>
      <c r="AN28" s="5">
        <v>6</v>
      </c>
      <c r="AO28" s="5">
        <v>79170</v>
      </c>
      <c r="AP28" s="5">
        <v>32</v>
      </c>
      <c r="AQ28" s="5">
        <v>504300</v>
      </c>
      <c r="AR28" s="5">
        <v>1</v>
      </c>
      <c r="AS28" s="5">
        <v>15785</v>
      </c>
      <c r="AT28" s="5">
        <v>33</v>
      </c>
      <c r="AU28" s="5">
        <v>520085</v>
      </c>
      <c r="AW28" s="5">
        <v>12</v>
      </c>
      <c r="AX28" s="5">
        <v>347198</v>
      </c>
      <c r="AY28" s="5">
        <v>5</v>
      </c>
      <c r="AZ28" s="5">
        <v>148853</v>
      </c>
      <c r="BA28" s="5">
        <v>17</v>
      </c>
      <c r="BB28" s="5">
        <v>496051</v>
      </c>
      <c r="BC28" s="5">
        <v>1</v>
      </c>
      <c r="BD28" s="5">
        <v>23996</v>
      </c>
      <c r="BE28" s="5">
        <v>18</v>
      </c>
      <c r="BF28" s="5">
        <v>520047</v>
      </c>
      <c r="BH28" s="5">
        <v>6</v>
      </c>
      <c r="BI28" s="5">
        <v>1675260</v>
      </c>
      <c r="BJ28" s="5">
        <v>5</v>
      </c>
      <c r="BK28" s="5">
        <v>480906</v>
      </c>
      <c r="BL28" s="5">
        <v>11</v>
      </c>
      <c r="BM28" s="5">
        <v>2156166</v>
      </c>
      <c r="BN28" s="5">
        <v>4</v>
      </c>
      <c r="BO28" s="5">
        <v>273451</v>
      </c>
      <c r="BP28" s="5">
        <v>15</v>
      </c>
      <c r="BQ28" s="5">
        <v>2429617</v>
      </c>
      <c r="BS28" s="192">
        <v>748</v>
      </c>
      <c r="BT28" s="192">
        <v>4626147</v>
      </c>
      <c r="BU28" s="192">
        <v>63</v>
      </c>
      <c r="BV28" s="192">
        <v>872394</v>
      </c>
      <c r="BW28" s="192">
        <v>811</v>
      </c>
      <c r="BX28" s="192">
        <v>5498541</v>
      </c>
      <c r="BY28" s="192">
        <v>18</v>
      </c>
      <c r="BZ28" s="192">
        <v>361610</v>
      </c>
      <c r="CA28" s="192">
        <v>829</v>
      </c>
      <c r="CB28" s="192">
        <v>5860151</v>
      </c>
    </row>
    <row r="29" spans="1:80" ht="15" customHeight="1">
      <c r="A29" s="1">
        <v>30</v>
      </c>
      <c r="B29" s="125">
        <v>29</v>
      </c>
      <c r="C29" s="125">
        <v>4</v>
      </c>
      <c r="D29" s="1" t="s">
        <v>157</v>
      </c>
      <c r="E29" s="5">
        <v>441</v>
      </c>
      <c r="F29" s="5">
        <v>652748</v>
      </c>
      <c r="G29" s="5">
        <v>0</v>
      </c>
      <c r="H29" s="5">
        <v>0</v>
      </c>
      <c r="I29" s="5">
        <v>441</v>
      </c>
      <c r="J29" s="5">
        <v>652748</v>
      </c>
      <c r="K29" s="5">
        <v>0</v>
      </c>
      <c r="L29" s="5">
        <v>0</v>
      </c>
      <c r="M29" s="5">
        <v>441</v>
      </c>
      <c r="N29" s="5">
        <v>652748</v>
      </c>
      <c r="P29" s="5">
        <v>299</v>
      </c>
      <c r="Q29" s="5">
        <v>941693</v>
      </c>
      <c r="R29" s="5">
        <v>0</v>
      </c>
      <c r="S29" s="5">
        <v>0</v>
      </c>
      <c r="T29" s="5">
        <v>299</v>
      </c>
      <c r="U29" s="5">
        <v>941693</v>
      </c>
      <c r="V29" s="5">
        <v>3</v>
      </c>
      <c r="W29" s="5">
        <v>9137</v>
      </c>
      <c r="X29" s="5">
        <v>302</v>
      </c>
      <c r="Y29" s="5">
        <v>950830</v>
      </c>
      <c r="AA29" s="5">
        <v>72</v>
      </c>
      <c r="AB29" s="5">
        <v>499011</v>
      </c>
      <c r="AC29" s="5">
        <v>0</v>
      </c>
      <c r="AD29" s="5">
        <v>0</v>
      </c>
      <c r="AE29" s="5">
        <v>72</v>
      </c>
      <c r="AF29" s="5">
        <v>499011</v>
      </c>
      <c r="AG29" s="5">
        <v>1</v>
      </c>
      <c r="AH29" s="5">
        <v>8154</v>
      </c>
      <c r="AI29" s="5">
        <v>73</v>
      </c>
      <c r="AJ29" s="5">
        <v>507165</v>
      </c>
      <c r="AL29" s="5">
        <v>29</v>
      </c>
      <c r="AM29" s="5">
        <v>371059</v>
      </c>
      <c r="AN29" s="5">
        <v>1</v>
      </c>
      <c r="AO29" s="5">
        <v>10777</v>
      </c>
      <c r="AP29" s="5">
        <v>30</v>
      </c>
      <c r="AQ29" s="5">
        <v>381836</v>
      </c>
      <c r="AR29" s="5">
        <v>1</v>
      </c>
      <c r="AS29" s="5">
        <v>13993</v>
      </c>
      <c r="AT29" s="5">
        <v>31</v>
      </c>
      <c r="AU29" s="5">
        <v>395829</v>
      </c>
      <c r="AW29" s="5">
        <v>8</v>
      </c>
      <c r="AX29" s="5">
        <v>239171</v>
      </c>
      <c r="AY29" s="5">
        <v>0</v>
      </c>
      <c r="AZ29" s="5">
        <v>0</v>
      </c>
      <c r="BA29" s="5">
        <v>8</v>
      </c>
      <c r="BB29" s="5">
        <v>239171</v>
      </c>
      <c r="BC29" s="5">
        <v>2</v>
      </c>
      <c r="BD29" s="5">
        <v>48241</v>
      </c>
      <c r="BE29" s="5">
        <v>10</v>
      </c>
      <c r="BF29" s="5">
        <v>287412</v>
      </c>
      <c r="BH29" s="5">
        <v>4</v>
      </c>
      <c r="BI29" s="5">
        <v>272438</v>
      </c>
      <c r="BJ29" s="5">
        <v>1</v>
      </c>
      <c r="BK29" s="5">
        <v>91215</v>
      </c>
      <c r="BL29" s="5">
        <v>5</v>
      </c>
      <c r="BM29" s="5">
        <v>363653</v>
      </c>
      <c r="BN29" s="5">
        <v>1</v>
      </c>
      <c r="BO29" s="5">
        <v>654383</v>
      </c>
      <c r="BP29" s="5">
        <v>6</v>
      </c>
      <c r="BQ29" s="5">
        <v>1018036</v>
      </c>
      <c r="BS29" s="192">
        <v>853</v>
      </c>
      <c r="BT29" s="192">
        <v>2976120</v>
      </c>
      <c r="BU29" s="192">
        <v>2</v>
      </c>
      <c r="BV29" s="192">
        <v>101992</v>
      </c>
      <c r="BW29" s="192">
        <v>855</v>
      </c>
      <c r="BX29" s="192">
        <v>3078112</v>
      </c>
      <c r="BY29" s="192">
        <v>8</v>
      </c>
      <c r="BZ29" s="192">
        <v>733908</v>
      </c>
      <c r="CA29" s="192">
        <v>863</v>
      </c>
      <c r="CB29" s="192">
        <v>3812020</v>
      </c>
    </row>
    <row r="30" spans="1:80" ht="15" customHeight="1">
      <c r="A30" s="1">
        <v>31</v>
      </c>
      <c r="B30" s="125">
        <v>30</v>
      </c>
      <c r="C30" s="125">
        <v>4</v>
      </c>
      <c r="D30" s="1" t="s">
        <v>233</v>
      </c>
      <c r="E30" s="5">
        <v>245</v>
      </c>
      <c r="F30" s="5">
        <v>370528</v>
      </c>
      <c r="G30" s="5">
        <v>1</v>
      </c>
      <c r="H30" s="5">
        <v>1729</v>
      </c>
      <c r="I30" s="5">
        <v>246</v>
      </c>
      <c r="J30" s="5">
        <v>372257</v>
      </c>
      <c r="K30" s="5">
        <v>1</v>
      </c>
      <c r="L30" s="5">
        <v>1306</v>
      </c>
      <c r="M30" s="5">
        <v>247</v>
      </c>
      <c r="N30" s="5">
        <v>373563</v>
      </c>
      <c r="P30" s="5">
        <v>144</v>
      </c>
      <c r="Q30" s="5">
        <v>465202</v>
      </c>
      <c r="R30" s="5">
        <v>3</v>
      </c>
      <c r="S30" s="5">
        <v>8676</v>
      </c>
      <c r="T30" s="5">
        <v>147</v>
      </c>
      <c r="U30" s="5">
        <v>473878</v>
      </c>
      <c r="V30" s="5">
        <v>2</v>
      </c>
      <c r="W30" s="5">
        <v>7734</v>
      </c>
      <c r="X30" s="5">
        <v>149</v>
      </c>
      <c r="Y30" s="5">
        <v>481612</v>
      </c>
      <c r="AA30" s="5">
        <v>56</v>
      </c>
      <c r="AB30" s="5">
        <v>378253</v>
      </c>
      <c r="AC30" s="5">
        <v>5</v>
      </c>
      <c r="AD30" s="5">
        <v>39428</v>
      </c>
      <c r="AE30" s="5">
        <v>61</v>
      </c>
      <c r="AF30" s="5">
        <v>417681</v>
      </c>
      <c r="AG30" s="5">
        <v>0</v>
      </c>
      <c r="AH30" s="5">
        <v>0</v>
      </c>
      <c r="AI30" s="5">
        <v>61</v>
      </c>
      <c r="AJ30" s="5">
        <v>417681</v>
      </c>
      <c r="AL30" s="5">
        <v>11</v>
      </c>
      <c r="AM30" s="5">
        <v>155633</v>
      </c>
      <c r="AN30" s="5">
        <v>5</v>
      </c>
      <c r="AO30" s="5">
        <v>76642</v>
      </c>
      <c r="AP30" s="5">
        <v>16</v>
      </c>
      <c r="AQ30" s="5">
        <v>232275</v>
      </c>
      <c r="AR30" s="5">
        <v>1</v>
      </c>
      <c r="AS30" s="5">
        <v>11894</v>
      </c>
      <c r="AT30" s="5">
        <v>17</v>
      </c>
      <c r="AU30" s="5">
        <v>244169</v>
      </c>
      <c r="AW30" s="5">
        <v>7</v>
      </c>
      <c r="AX30" s="5">
        <v>236652</v>
      </c>
      <c r="AY30" s="5">
        <v>3</v>
      </c>
      <c r="AZ30" s="5">
        <v>95534</v>
      </c>
      <c r="BA30" s="5">
        <v>10</v>
      </c>
      <c r="BB30" s="5">
        <v>332186</v>
      </c>
      <c r="BC30" s="5">
        <v>1</v>
      </c>
      <c r="BD30" s="5">
        <v>21361</v>
      </c>
      <c r="BE30" s="5">
        <v>11</v>
      </c>
      <c r="BF30" s="5">
        <v>353547</v>
      </c>
      <c r="BH30" s="5">
        <v>1</v>
      </c>
      <c r="BI30" s="5">
        <v>76339</v>
      </c>
      <c r="BJ30" s="5">
        <v>2</v>
      </c>
      <c r="BK30" s="5">
        <v>122235</v>
      </c>
      <c r="BL30" s="5">
        <v>3</v>
      </c>
      <c r="BM30" s="5">
        <v>198574</v>
      </c>
      <c r="BN30" s="5">
        <v>2</v>
      </c>
      <c r="BO30" s="5">
        <v>145070</v>
      </c>
      <c r="BP30" s="5">
        <v>5</v>
      </c>
      <c r="BQ30" s="5">
        <v>343644</v>
      </c>
      <c r="BS30" s="192">
        <v>464</v>
      </c>
      <c r="BT30" s="192">
        <v>1682607</v>
      </c>
      <c r="BU30" s="192">
        <v>19</v>
      </c>
      <c r="BV30" s="192">
        <v>344244</v>
      </c>
      <c r="BW30" s="192">
        <v>483</v>
      </c>
      <c r="BX30" s="192">
        <v>2026851</v>
      </c>
      <c r="BY30" s="192">
        <v>7</v>
      </c>
      <c r="BZ30" s="192">
        <v>187365</v>
      </c>
      <c r="CA30" s="192">
        <v>490</v>
      </c>
      <c r="CB30" s="192">
        <v>2214216</v>
      </c>
    </row>
    <row r="31" spans="1:80" ht="15" customHeight="1">
      <c r="A31" s="1">
        <v>32</v>
      </c>
      <c r="B31" s="125">
        <v>35</v>
      </c>
      <c r="C31" s="125">
        <v>4</v>
      </c>
      <c r="D31" s="1" t="s">
        <v>410</v>
      </c>
      <c r="E31" s="5">
        <v>421</v>
      </c>
      <c r="F31" s="5">
        <v>572377</v>
      </c>
      <c r="G31" s="5">
        <v>9</v>
      </c>
      <c r="H31" s="5">
        <v>14393</v>
      </c>
      <c r="I31" s="5">
        <v>430</v>
      </c>
      <c r="J31" s="5">
        <v>586770</v>
      </c>
      <c r="K31" s="5">
        <v>1</v>
      </c>
      <c r="L31" s="5">
        <v>1677</v>
      </c>
      <c r="M31" s="5">
        <v>431</v>
      </c>
      <c r="N31" s="5">
        <v>588447</v>
      </c>
      <c r="P31" s="5">
        <v>248</v>
      </c>
      <c r="Q31" s="5">
        <v>786195</v>
      </c>
      <c r="R31" s="5">
        <v>7</v>
      </c>
      <c r="S31" s="5">
        <v>26695</v>
      </c>
      <c r="T31" s="5">
        <v>255</v>
      </c>
      <c r="U31" s="5">
        <v>812890</v>
      </c>
      <c r="V31" s="5">
        <v>2</v>
      </c>
      <c r="W31" s="5">
        <v>6449</v>
      </c>
      <c r="X31" s="5">
        <v>257</v>
      </c>
      <c r="Y31" s="5">
        <v>819339</v>
      </c>
      <c r="AA31" s="5">
        <v>55</v>
      </c>
      <c r="AB31" s="5">
        <v>386015</v>
      </c>
      <c r="AC31" s="5">
        <v>8</v>
      </c>
      <c r="AD31" s="5">
        <v>59410</v>
      </c>
      <c r="AE31" s="5">
        <v>63</v>
      </c>
      <c r="AF31" s="5">
        <v>445425</v>
      </c>
      <c r="AG31" s="5">
        <v>1</v>
      </c>
      <c r="AH31" s="5">
        <v>9384</v>
      </c>
      <c r="AI31" s="5">
        <v>64</v>
      </c>
      <c r="AJ31" s="5">
        <v>454809</v>
      </c>
      <c r="AL31" s="5">
        <v>24</v>
      </c>
      <c r="AM31" s="5">
        <v>315683</v>
      </c>
      <c r="AN31" s="5">
        <v>4</v>
      </c>
      <c r="AO31" s="5">
        <v>48290</v>
      </c>
      <c r="AP31" s="5">
        <v>28</v>
      </c>
      <c r="AQ31" s="5">
        <v>363973</v>
      </c>
      <c r="AR31" s="5">
        <v>2</v>
      </c>
      <c r="AS31" s="5">
        <v>31026</v>
      </c>
      <c r="AT31" s="5">
        <v>30</v>
      </c>
      <c r="AU31" s="5">
        <v>394999</v>
      </c>
      <c r="AW31" s="5">
        <v>11</v>
      </c>
      <c r="AX31" s="5">
        <v>285650</v>
      </c>
      <c r="AY31" s="5">
        <v>1</v>
      </c>
      <c r="AZ31" s="5">
        <v>20800</v>
      </c>
      <c r="BA31" s="5">
        <v>12</v>
      </c>
      <c r="BB31" s="5">
        <v>306450</v>
      </c>
      <c r="BC31" s="5">
        <v>2</v>
      </c>
      <c r="BD31" s="5">
        <v>66771</v>
      </c>
      <c r="BE31" s="5">
        <v>14</v>
      </c>
      <c r="BF31" s="5">
        <v>373221</v>
      </c>
      <c r="BH31" s="5">
        <v>1</v>
      </c>
      <c r="BI31" s="5">
        <v>233967</v>
      </c>
      <c r="BJ31" s="5">
        <v>2</v>
      </c>
      <c r="BK31" s="5">
        <v>112854</v>
      </c>
      <c r="BL31" s="5">
        <v>3</v>
      </c>
      <c r="BM31" s="5">
        <v>346821</v>
      </c>
      <c r="BN31" s="5">
        <v>0</v>
      </c>
      <c r="BO31" s="5">
        <v>0</v>
      </c>
      <c r="BP31" s="5">
        <v>3</v>
      </c>
      <c r="BQ31" s="5">
        <v>346821</v>
      </c>
      <c r="BS31" s="192">
        <v>760</v>
      </c>
      <c r="BT31" s="192">
        <v>2579887</v>
      </c>
      <c r="BU31" s="192">
        <v>31</v>
      </c>
      <c r="BV31" s="192">
        <v>282442</v>
      </c>
      <c r="BW31" s="192">
        <v>791</v>
      </c>
      <c r="BX31" s="192">
        <v>2862329</v>
      </c>
      <c r="BY31" s="192">
        <v>8</v>
      </c>
      <c r="BZ31" s="192">
        <v>115307</v>
      </c>
      <c r="CA31" s="192">
        <v>799</v>
      </c>
      <c r="CB31" s="192">
        <v>2977636</v>
      </c>
    </row>
    <row r="32" spans="1:80" ht="15" customHeight="1">
      <c r="A32" s="1">
        <v>33</v>
      </c>
      <c r="B32" s="125">
        <v>38</v>
      </c>
      <c r="C32" s="125">
        <v>4</v>
      </c>
      <c r="D32" s="1" t="s">
        <v>680</v>
      </c>
      <c r="E32" s="5">
        <v>717</v>
      </c>
      <c r="F32" s="5">
        <v>1077265</v>
      </c>
      <c r="G32" s="5">
        <v>17</v>
      </c>
      <c r="H32" s="5">
        <v>26565</v>
      </c>
      <c r="I32" s="5">
        <v>734</v>
      </c>
      <c r="J32" s="5">
        <v>1103830</v>
      </c>
      <c r="K32" s="5">
        <v>2</v>
      </c>
      <c r="L32" s="5">
        <v>3384</v>
      </c>
      <c r="M32" s="5">
        <v>736</v>
      </c>
      <c r="N32" s="5">
        <v>1107214</v>
      </c>
      <c r="P32" s="5">
        <v>485</v>
      </c>
      <c r="Q32" s="5">
        <v>1548485</v>
      </c>
      <c r="R32" s="5">
        <v>23</v>
      </c>
      <c r="S32" s="5">
        <v>84265</v>
      </c>
      <c r="T32" s="5">
        <v>508</v>
      </c>
      <c r="U32" s="5">
        <v>1632750</v>
      </c>
      <c r="V32" s="5">
        <v>6</v>
      </c>
      <c r="W32" s="5">
        <v>19003</v>
      </c>
      <c r="X32" s="5">
        <v>514</v>
      </c>
      <c r="Y32" s="5">
        <v>1651753</v>
      </c>
      <c r="AA32" s="5">
        <v>161</v>
      </c>
      <c r="AB32" s="5">
        <v>1141242</v>
      </c>
      <c r="AC32" s="5">
        <v>13</v>
      </c>
      <c r="AD32" s="5">
        <v>92844</v>
      </c>
      <c r="AE32" s="5">
        <v>174</v>
      </c>
      <c r="AF32" s="5">
        <v>1234086</v>
      </c>
      <c r="AG32" s="5">
        <v>8</v>
      </c>
      <c r="AH32" s="5">
        <v>60433</v>
      </c>
      <c r="AI32" s="5">
        <v>182</v>
      </c>
      <c r="AJ32" s="5">
        <v>1294519</v>
      </c>
      <c r="AL32" s="5">
        <v>68</v>
      </c>
      <c r="AM32" s="5">
        <v>959913</v>
      </c>
      <c r="AN32" s="5">
        <v>10</v>
      </c>
      <c r="AO32" s="5">
        <v>140910</v>
      </c>
      <c r="AP32" s="5">
        <v>78</v>
      </c>
      <c r="AQ32" s="5">
        <v>1100823</v>
      </c>
      <c r="AR32" s="5">
        <v>3</v>
      </c>
      <c r="AS32" s="5">
        <v>39850</v>
      </c>
      <c r="AT32" s="5">
        <v>81</v>
      </c>
      <c r="AU32" s="5">
        <v>1140673</v>
      </c>
      <c r="AW32" s="5">
        <v>22</v>
      </c>
      <c r="AX32" s="5">
        <v>665829</v>
      </c>
      <c r="AY32" s="5">
        <v>11</v>
      </c>
      <c r="AZ32" s="5">
        <v>340991</v>
      </c>
      <c r="BA32" s="5">
        <v>33</v>
      </c>
      <c r="BB32" s="5">
        <v>1006820</v>
      </c>
      <c r="BC32" s="5">
        <v>1</v>
      </c>
      <c r="BD32" s="5">
        <v>33804</v>
      </c>
      <c r="BE32" s="5">
        <v>34</v>
      </c>
      <c r="BF32" s="5">
        <v>1040624</v>
      </c>
      <c r="BH32" s="5">
        <v>8</v>
      </c>
      <c r="BI32" s="5">
        <v>810370</v>
      </c>
      <c r="BJ32" s="5">
        <v>1</v>
      </c>
      <c r="BK32" s="5">
        <v>55400</v>
      </c>
      <c r="BL32" s="5">
        <v>9</v>
      </c>
      <c r="BM32" s="5">
        <v>865770</v>
      </c>
      <c r="BN32" s="5">
        <v>2</v>
      </c>
      <c r="BO32" s="5">
        <v>103304</v>
      </c>
      <c r="BP32" s="5">
        <v>11</v>
      </c>
      <c r="BQ32" s="5">
        <v>969074</v>
      </c>
      <c r="BS32" s="192">
        <v>1461</v>
      </c>
      <c r="BT32" s="192">
        <v>6203104</v>
      </c>
      <c r="BU32" s="192">
        <v>75</v>
      </c>
      <c r="BV32" s="192">
        <v>740975</v>
      </c>
      <c r="BW32" s="192">
        <v>1536</v>
      </c>
      <c r="BX32" s="192">
        <v>6944079</v>
      </c>
      <c r="BY32" s="192">
        <v>22</v>
      </c>
      <c r="BZ32" s="192">
        <v>259778</v>
      </c>
      <c r="CA32" s="192">
        <v>1558</v>
      </c>
      <c r="CB32" s="192">
        <v>7203857</v>
      </c>
    </row>
    <row r="33" spans="1:80" ht="15" customHeight="1">
      <c r="A33" s="1">
        <v>34</v>
      </c>
      <c r="B33" s="125">
        <v>39</v>
      </c>
      <c r="C33" s="125">
        <v>4</v>
      </c>
      <c r="D33" s="1" t="s">
        <v>411</v>
      </c>
      <c r="E33" s="5">
        <v>257</v>
      </c>
      <c r="F33" s="5">
        <v>320470</v>
      </c>
      <c r="G33" s="5">
        <v>2</v>
      </c>
      <c r="H33" s="5">
        <v>2800</v>
      </c>
      <c r="I33" s="5">
        <v>259</v>
      </c>
      <c r="J33" s="5">
        <v>323270</v>
      </c>
      <c r="K33" s="5">
        <v>2</v>
      </c>
      <c r="L33" s="5">
        <v>3466</v>
      </c>
      <c r="M33" s="5">
        <v>261</v>
      </c>
      <c r="N33" s="5">
        <v>326736</v>
      </c>
      <c r="P33" s="5">
        <v>212</v>
      </c>
      <c r="Q33" s="5">
        <v>654345</v>
      </c>
      <c r="R33" s="5">
        <v>2</v>
      </c>
      <c r="S33" s="5">
        <v>8841</v>
      </c>
      <c r="T33" s="5">
        <v>214</v>
      </c>
      <c r="U33" s="5">
        <v>663186</v>
      </c>
      <c r="V33" s="5">
        <v>2</v>
      </c>
      <c r="W33" s="5">
        <v>5454</v>
      </c>
      <c r="X33" s="5">
        <v>216</v>
      </c>
      <c r="Y33" s="5">
        <v>668640</v>
      </c>
      <c r="AA33" s="5">
        <v>49</v>
      </c>
      <c r="AB33" s="5">
        <v>358236</v>
      </c>
      <c r="AC33" s="5">
        <v>3</v>
      </c>
      <c r="AD33" s="5">
        <v>23700</v>
      </c>
      <c r="AE33" s="5">
        <v>52</v>
      </c>
      <c r="AF33" s="5">
        <v>381936</v>
      </c>
      <c r="AG33" s="5">
        <v>1</v>
      </c>
      <c r="AH33" s="5">
        <v>5694</v>
      </c>
      <c r="AI33" s="5">
        <v>53</v>
      </c>
      <c r="AJ33" s="5">
        <v>387630</v>
      </c>
      <c r="AL33" s="5">
        <v>16</v>
      </c>
      <c r="AM33" s="5">
        <v>234993</v>
      </c>
      <c r="AN33" s="5">
        <v>6</v>
      </c>
      <c r="AO33" s="5">
        <v>89700</v>
      </c>
      <c r="AP33" s="5">
        <v>22</v>
      </c>
      <c r="AQ33" s="5">
        <v>324693</v>
      </c>
      <c r="AR33" s="5">
        <v>3</v>
      </c>
      <c r="AS33" s="5">
        <v>45354</v>
      </c>
      <c r="AT33" s="5">
        <v>25</v>
      </c>
      <c r="AU33" s="5">
        <v>370047</v>
      </c>
      <c r="AW33" s="5">
        <v>12</v>
      </c>
      <c r="AX33" s="5">
        <v>383575</v>
      </c>
      <c r="AY33" s="5">
        <v>3</v>
      </c>
      <c r="AZ33" s="5">
        <v>77264</v>
      </c>
      <c r="BA33" s="5">
        <v>15</v>
      </c>
      <c r="BB33" s="5">
        <v>460839</v>
      </c>
      <c r="BC33" s="5">
        <v>2</v>
      </c>
      <c r="BD33" s="5">
        <v>45717</v>
      </c>
      <c r="BE33" s="5">
        <v>17</v>
      </c>
      <c r="BF33" s="5">
        <v>506556</v>
      </c>
      <c r="BH33" s="5">
        <v>3</v>
      </c>
      <c r="BI33" s="5">
        <v>190472</v>
      </c>
      <c r="BJ33" s="5">
        <v>0</v>
      </c>
      <c r="BK33" s="5">
        <v>0</v>
      </c>
      <c r="BL33" s="5">
        <v>3</v>
      </c>
      <c r="BM33" s="5">
        <v>190472</v>
      </c>
      <c r="BN33" s="5">
        <v>1</v>
      </c>
      <c r="BO33" s="5">
        <v>61978</v>
      </c>
      <c r="BP33" s="5">
        <v>4</v>
      </c>
      <c r="BQ33" s="5">
        <v>252450</v>
      </c>
      <c r="BS33" s="192">
        <v>549</v>
      </c>
      <c r="BT33" s="192">
        <v>2142091</v>
      </c>
      <c r="BU33" s="192">
        <v>16</v>
      </c>
      <c r="BV33" s="192">
        <v>202305</v>
      </c>
      <c r="BW33" s="192">
        <v>565</v>
      </c>
      <c r="BX33" s="192">
        <v>2344396</v>
      </c>
      <c r="BY33" s="192">
        <v>11</v>
      </c>
      <c r="BZ33" s="192">
        <v>167663</v>
      </c>
      <c r="CA33" s="192">
        <v>576</v>
      </c>
      <c r="CB33" s="192">
        <v>2512059</v>
      </c>
    </row>
    <row r="34" spans="1:80" ht="15" customHeight="1">
      <c r="A34" s="1">
        <v>35</v>
      </c>
      <c r="B34" s="125">
        <v>42</v>
      </c>
      <c r="C34" s="125">
        <v>4</v>
      </c>
      <c r="D34" s="1" t="s">
        <v>412</v>
      </c>
      <c r="E34" s="5">
        <v>621</v>
      </c>
      <c r="F34" s="5">
        <v>913424</v>
      </c>
      <c r="G34" s="5">
        <v>3</v>
      </c>
      <c r="H34" s="5">
        <v>4770</v>
      </c>
      <c r="I34" s="5">
        <v>624</v>
      </c>
      <c r="J34" s="5">
        <v>918194</v>
      </c>
      <c r="K34" s="5">
        <v>1</v>
      </c>
      <c r="L34" s="5">
        <v>1520</v>
      </c>
      <c r="M34" s="5">
        <v>625</v>
      </c>
      <c r="N34" s="5">
        <v>919714</v>
      </c>
      <c r="P34" s="5">
        <v>397</v>
      </c>
      <c r="Q34" s="5">
        <v>1253792</v>
      </c>
      <c r="R34" s="5">
        <v>10</v>
      </c>
      <c r="S34" s="5">
        <v>32120</v>
      </c>
      <c r="T34" s="5">
        <v>407</v>
      </c>
      <c r="U34" s="5">
        <v>1285912</v>
      </c>
      <c r="V34" s="5">
        <v>1</v>
      </c>
      <c r="W34" s="5">
        <v>3085</v>
      </c>
      <c r="X34" s="5">
        <v>408</v>
      </c>
      <c r="Y34" s="5">
        <v>1288997</v>
      </c>
      <c r="AA34" s="5">
        <v>119</v>
      </c>
      <c r="AB34" s="5">
        <v>837962</v>
      </c>
      <c r="AC34" s="5">
        <v>8</v>
      </c>
      <c r="AD34" s="5">
        <v>63585</v>
      </c>
      <c r="AE34" s="5">
        <v>127</v>
      </c>
      <c r="AF34" s="5">
        <v>901547</v>
      </c>
      <c r="AG34" s="5">
        <v>1</v>
      </c>
      <c r="AH34" s="5">
        <v>5956</v>
      </c>
      <c r="AI34" s="5">
        <v>128</v>
      </c>
      <c r="AJ34" s="5">
        <v>907503</v>
      </c>
      <c r="AL34" s="5">
        <v>47</v>
      </c>
      <c r="AM34" s="5">
        <v>657708</v>
      </c>
      <c r="AN34" s="5">
        <v>6</v>
      </c>
      <c r="AO34" s="5">
        <v>83820</v>
      </c>
      <c r="AP34" s="5">
        <v>53</v>
      </c>
      <c r="AQ34" s="5">
        <v>741528</v>
      </c>
      <c r="AR34" s="5">
        <v>0</v>
      </c>
      <c r="AS34" s="5">
        <v>0</v>
      </c>
      <c r="AT34" s="5">
        <v>53</v>
      </c>
      <c r="AU34" s="5">
        <v>741528</v>
      </c>
      <c r="AW34" s="5">
        <v>6</v>
      </c>
      <c r="AX34" s="5">
        <v>177300</v>
      </c>
      <c r="AY34" s="5">
        <v>4</v>
      </c>
      <c r="AZ34" s="5">
        <v>136060</v>
      </c>
      <c r="BA34" s="5">
        <v>10</v>
      </c>
      <c r="BB34" s="5">
        <v>313360</v>
      </c>
      <c r="BC34" s="5">
        <v>0</v>
      </c>
      <c r="BD34" s="5">
        <v>0</v>
      </c>
      <c r="BE34" s="5">
        <v>10</v>
      </c>
      <c r="BF34" s="5">
        <v>313360</v>
      </c>
      <c r="BH34" s="5">
        <v>8</v>
      </c>
      <c r="BI34" s="5">
        <v>722410</v>
      </c>
      <c r="BJ34" s="5">
        <v>0</v>
      </c>
      <c r="BK34" s="5">
        <v>0</v>
      </c>
      <c r="BL34" s="5">
        <v>8</v>
      </c>
      <c r="BM34" s="5">
        <v>722410</v>
      </c>
      <c r="BN34" s="5">
        <v>0</v>
      </c>
      <c r="BO34" s="5">
        <v>0</v>
      </c>
      <c r="BP34" s="5">
        <v>8</v>
      </c>
      <c r="BQ34" s="5">
        <v>722410</v>
      </c>
      <c r="BS34" s="192">
        <v>1198</v>
      </c>
      <c r="BT34" s="192">
        <v>4562596</v>
      </c>
      <c r="BU34" s="192">
        <v>31</v>
      </c>
      <c r="BV34" s="192">
        <v>320355</v>
      </c>
      <c r="BW34" s="192">
        <v>1229</v>
      </c>
      <c r="BX34" s="192">
        <v>4882951</v>
      </c>
      <c r="BY34" s="192">
        <v>3</v>
      </c>
      <c r="BZ34" s="192">
        <v>10561</v>
      </c>
      <c r="CA34" s="192">
        <v>1232</v>
      </c>
      <c r="CB34" s="192">
        <v>4893512</v>
      </c>
    </row>
    <row r="35" spans="1:80" ht="15" customHeight="1">
      <c r="A35" s="1">
        <v>36</v>
      </c>
      <c r="B35" s="125">
        <v>44</v>
      </c>
      <c r="C35" s="125">
        <v>4</v>
      </c>
      <c r="D35" s="9" t="s">
        <v>540</v>
      </c>
      <c r="E35" s="10">
        <v>336</v>
      </c>
      <c r="F35" s="10">
        <v>487403</v>
      </c>
      <c r="G35" s="10">
        <v>4</v>
      </c>
      <c r="H35" s="10">
        <v>5800</v>
      </c>
      <c r="I35" s="10">
        <v>340</v>
      </c>
      <c r="J35" s="10">
        <v>493203</v>
      </c>
      <c r="K35" s="10">
        <v>0</v>
      </c>
      <c r="L35" s="10">
        <v>0</v>
      </c>
      <c r="M35" s="10">
        <v>340</v>
      </c>
      <c r="N35" s="10">
        <v>493203</v>
      </c>
      <c r="P35" s="10">
        <v>215</v>
      </c>
      <c r="Q35" s="10">
        <v>668269</v>
      </c>
      <c r="R35" s="10">
        <v>7</v>
      </c>
      <c r="S35" s="10">
        <v>24637</v>
      </c>
      <c r="T35" s="10">
        <v>222</v>
      </c>
      <c r="U35" s="10">
        <v>692906</v>
      </c>
      <c r="V35" s="10">
        <v>3</v>
      </c>
      <c r="W35" s="10">
        <v>8367</v>
      </c>
      <c r="X35" s="10">
        <v>225</v>
      </c>
      <c r="Y35" s="10">
        <v>701273</v>
      </c>
      <c r="AA35" s="10">
        <v>61</v>
      </c>
      <c r="AB35" s="10">
        <v>420505</v>
      </c>
      <c r="AC35" s="10">
        <v>5</v>
      </c>
      <c r="AD35" s="10">
        <v>37400</v>
      </c>
      <c r="AE35" s="10">
        <v>66</v>
      </c>
      <c r="AF35" s="10">
        <v>457905</v>
      </c>
      <c r="AG35" s="10">
        <v>0</v>
      </c>
      <c r="AH35" s="10">
        <v>0</v>
      </c>
      <c r="AI35" s="10">
        <v>66</v>
      </c>
      <c r="AJ35" s="10">
        <v>457905</v>
      </c>
      <c r="AL35" s="10">
        <v>21</v>
      </c>
      <c r="AM35" s="10">
        <v>270616</v>
      </c>
      <c r="AN35" s="10">
        <v>4</v>
      </c>
      <c r="AO35" s="10">
        <v>63800</v>
      </c>
      <c r="AP35" s="10">
        <v>25</v>
      </c>
      <c r="AQ35" s="10">
        <v>334416</v>
      </c>
      <c r="AR35" s="10">
        <v>1</v>
      </c>
      <c r="AS35" s="10">
        <v>16867</v>
      </c>
      <c r="AT35" s="10">
        <v>26</v>
      </c>
      <c r="AU35" s="10">
        <v>351283</v>
      </c>
      <c r="AW35" s="10">
        <v>4</v>
      </c>
      <c r="AX35" s="10">
        <v>106200</v>
      </c>
      <c r="AY35" s="10">
        <v>5</v>
      </c>
      <c r="AZ35" s="10">
        <v>138595</v>
      </c>
      <c r="BA35" s="10">
        <v>9</v>
      </c>
      <c r="BB35" s="10">
        <v>244795</v>
      </c>
      <c r="BC35" s="10">
        <v>1</v>
      </c>
      <c r="BD35" s="10">
        <v>22796</v>
      </c>
      <c r="BE35" s="10">
        <v>10</v>
      </c>
      <c r="BF35" s="10">
        <v>267591</v>
      </c>
      <c r="BH35" s="10">
        <v>3</v>
      </c>
      <c r="BI35" s="10">
        <v>178000</v>
      </c>
      <c r="BJ35" s="10">
        <v>3</v>
      </c>
      <c r="BK35" s="10">
        <v>118000</v>
      </c>
      <c r="BL35" s="10">
        <v>6</v>
      </c>
      <c r="BM35" s="10">
        <v>296000</v>
      </c>
      <c r="BN35" s="10">
        <v>1</v>
      </c>
      <c r="BO35" s="10">
        <v>156313</v>
      </c>
      <c r="BP35" s="10">
        <v>7</v>
      </c>
      <c r="BQ35" s="10">
        <v>452313</v>
      </c>
      <c r="BS35" s="192">
        <v>640</v>
      </c>
      <c r="BT35" s="192">
        <v>2130993</v>
      </c>
      <c r="BU35" s="192">
        <v>28</v>
      </c>
      <c r="BV35" s="192">
        <v>388232</v>
      </c>
      <c r="BW35" s="192">
        <v>668</v>
      </c>
      <c r="BX35" s="192">
        <v>2519225</v>
      </c>
      <c r="BY35" s="192">
        <v>6</v>
      </c>
      <c r="BZ35" s="192">
        <v>204343</v>
      </c>
      <c r="CA35" s="192">
        <v>674</v>
      </c>
      <c r="CB35" s="192">
        <v>2723568</v>
      </c>
    </row>
    <row r="36" spans="1:80" ht="15" customHeight="1">
      <c r="A36" s="1">
        <v>39</v>
      </c>
      <c r="B36" s="125">
        <v>33</v>
      </c>
      <c r="C36" s="125">
        <v>5</v>
      </c>
      <c r="D36" s="1" t="s">
        <v>392</v>
      </c>
      <c r="E36" s="5">
        <v>402</v>
      </c>
      <c r="F36" s="5">
        <v>611991</v>
      </c>
      <c r="G36" s="5">
        <v>20</v>
      </c>
      <c r="H36" s="5">
        <v>28872</v>
      </c>
      <c r="I36" s="5">
        <v>422</v>
      </c>
      <c r="J36" s="5">
        <v>640863</v>
      </c>
      <c r="K36" s="5">
        <v>0</v>
      </c>
      <c r="L36" s="5">
        <v>0</v>
      </c>
      <c r="M36" s="5">
        <v>422</v>
      </c>
      <c r="N36" s="5">
        <v>640863</v>
      </c>
      <c r="P36" s="5">
        <v>275</v>
      </c>
      <c r="Q36" s="5">
        <v>890360</v>
      </c>
      <c r="R36" s="5">
        <v>14</v>
      </c>
      <c r="S36" s="5">
        <v>52706</v>
      </c>
      <c r="T36" s="5">
        <v>289</v>
      </c>
      <c r="U36" s="5">
        <v>943066</v>
      </c>
      <c r="V36" s="5">
        <v>4</v>
      </c>
      <c r="W36" s="5">
        <v>12617</v>
      </c>
      <c r="X36" s="5">
        <v>293</v>
      </c>
      <c r="Y36" s="5">
        <v>955683</v>
      </c>
      <c r="AA36" s="5">
        <v>74</v>
      </c>
      <c r="AB36" s="5">
        <v>505853</v>
      </c>
      <c r="AC36" s="5">
        <v>9</v>
      </c>
      <c r="AD36" s="5">
        <v>61753</v>
      </c>
      <c r="AE36" s="5">
        <v>83</v>
      </c>
      <c r="AF36" s="5">
        <v>567606</v>
      </c>
      <c r="AG36" s="5">
        <v>2</v>
      </c>
      <c r="AH36" s="5">
        <v>16014</v>
      </c>
      <c r="AI36" s="5">
        <v>85</v>
      </c>
      <c r="AJ36" s="5">
        <v>583620</v>
      </c>
      <c r="AL36" s="5">
        <v>38</v>
      </c>
      <c r="AM36" s="5">
        <v>497346</v>
      </c>
      <c r="AN36" s="5">
        <v>12</v>
      </c>
      <c r="AO36" s="5">
        <v>186776</v>
      </c>
      <c r="AP36" s="5">
        <v>50</v>
      </c>
      <c r="AQ36" s="5">
        <v>684122</v>
      </c>
      <c r="AR36" s="5">
        <v>3</v>
      </c>
      <c r="AS36" s="5">
        <v>42830</v>
      </c>
      <c r="AT36" s="5">
        <v>53</v>
      </c>
      <c r="AU36" s="5">
        <v>726952</v>
      </c>
      <c r="AW36" s="5">
        <v>12</v>
      </c>
      <c r="AX36" s="5">
        <v>343405</v>
      </c>
      <c r="AY36" s="5">
        <v>7</v>
      </c>
      <c r="AZ36" s="5">
        <v>212113</v>
      </c>
      <c r="BA36" s="5">
        <v>19</v>
      </c>
      <c r="BB36" s="5">
        <v>555518</v>
      </c>
      <c r="BC36" s="5">
        <v>2</v>
      </c>
      <c r="BD36" s="5">
        <v>69280</v>
      </c>
      <c r="BE36" s="5">
        <v>21</v>
      </c>
      <c r="BF36" s="5">
        <v>624798</v>
      </c>
      <c r="BH36" s="5">
        <v>5</v>
      </c>
      <c r="BI36" s="5">
        <v>315665</v>
      </c>
      <c r="BJ36" s="5">
        <v>1</v>
      </c>
      <c r="BK36" s="5">
        <v>204000</v>
      </c>
      <c r="BL36" s="5">
        <v>6</v>
      </c>
      <c r="BM36" s="5">
        <v>519665</v>
      </c>
      <c r="BN36" s="5">
        <v>2</v>
      </c>
      <c r="BO36" s="5">
        <v>964009</v>
      </c>
      <c r="BP36" s="5">
        <v>8</v>
      </c>
      <c r="BQ36" s="5">
        <v>1483674</v>
      </c>
      <c r="BS36" s="192">
        <v>806</v>
      </c>
      <c r="BT36" s="192">
        <v>3164620</v>
      </c>
      <c r="BU36" s="192">
        <v>63</v>
      </c>
      <c r="BV36" s="192">
        <v>746220</v>
      </c>
      <c r="BW36" s="192">
        <v>869</v>
      </c>
      <c r="BX36" s="192">
        <v>3910840</v>
      </c>
      <c r="BY36" s="192">
        <v>13</v>
      </c>
      <c r="BZ36" s="192">
        <v>1104750</v>
      </c>
      <c r="CA36" s="192">
        <v>882</v>
      </c>
      <c r="CB36" s="192">
        <v>5015590</v>
      </c>
    </row>
    <row r="37" spans="1:80" ht="15" customHeight="1">
      <c r="A37" s="1">
        <v>40</v>
      </c>
      <c r="B37" s="125">
        <v>46</v>
      </c>
      <c r="C37" s="125">
        <v>5</v>
      </c>
      <c r="D37" s="1" t="s">
        <v>393</v>
      </c>
      <c r="E37" s="5">
        <v>615</v>
      </c>
      <c r="F37" s="5">
        <v>924228</v>
      </c>
      <c r="G37" s="5">
        <v>2</v>
      </c>
      <c r="H37" s="5">
        <v>3300</v>
      </c>
      <c r="I37" s="5">
        <v>617</v>
      </c>
      <c r="J37" s="5">
        <v>927528</v>
      </c>
      <c r="K37" s="5">
        <v>6</v>
      </c>
      <c r="L37" s="5">
        <v>8890</v>
      </c>
      <c r="M37" s="5">
        <v>623</v>
      </c>
      <c r="N37" s="5">
        <v>936418</v>
      </c>
      <c r="P37" s="5">
        <v>508</v>
      </c>
      <c r="Q37" s="5">
        <v>1665696</v>
      </c>
      <c r="R37" s="5">
        <v>7</v>
      </c>
      <c r="S37" s="5">
        <v>24410</v>
      </c>
      <c r="T37" s="5">
        <v>515</v>
      </c>
      <c r="U37" s="5">
        <v>1690106</v>
      </c>
      <c r="V37" s="5">
        <v>8</v>
      </c>
      <c r="W37" s="5">
        <v>23525</v>
      </c>
      <c r="X37" s="5">
        <v>523</v>
      </c>
      <c r="Y37" s="5">
        <v>1713631</v>
      </c>
      <c r="AA37" s="5">
        <v>166</v>
      </c>
      <c r="AB37" s="5">
        <v>1187449</v>
      </c>
      <c r="AC37" s="5">
        <v>6</v>
      </c>
      <c r="AD37" s="5">
        <v>48843</v>
      </c>
      <c r="AE37" s="5">
        <v>172</v>
      </c>
      <c r="AF37" s="5">
        <v>1236292</v>
      </c>
      <c r="AG37" s="5">
        <v>4</v>
      </c>
      <c r="AH37" s="5">
        <v>27626</v>
      </c>
      <c r="AI37" s="5">
        <v>176</v>
      </c>
      <c r="AJ37" s="5">
        <v>1263918</v>
      </c>
      <c r="AL37" s="5">
        <v>99</v>
      </c>
      <c r="AM37" s="5">
        <v>1330724</v>
      </c>
      <c r="AN37" s="5">
        <v>7</v>
      </c>
      <c r="AO37" s="5">
        <v>101420</v>
      </c>
      <c r="AP37" s="5">
        <v>106</v>
      </c>
      <c r="AQ37" s="5">
        <v>1432144</v>
      </c>
      <c r="AR37" s="5">
        <v>6</v>
      </c>
      <c r="AS37" s="5">
        <v>100954</v>
      </c>
      <c r="AT37" s="5">
        <v>112</v>
      </c>
      <c r="AU37" s="5">
        <v>1533098</v>
      </c>
      <c r="AW37" s="5">
        <v>41</v>
      </c>
      <c r="AX37" s="5">
        <v>1241853</v>
      </c>
      <c r="AY37" s="5">
        <v>4</v>
      </c>
      <c r="AZ37" s="5">
        <v>102500</v>
      </c>
      <c r="BA37" s="5">
        <v>45</v>
      </c>
      <c r="BB37" s="5">
        <v>1344353</v>
      </c>
      <c r="BC37" s="5">
        <v>8</v>
      </c>
      <c r="BD37" s="5">
        <v>266928</v>
      </c>
      <c r="BE37" s="5">
        <v>53</v>
      </c>
      <c r="BF37" s="5">
        <v>1611281</v>
      </c>
      <c r="BH37" s="5">
        <v>12</v>
      </c>
      <c r="BI37" s="5">
        <v>2118997</v>
      </c>
      <c r="BJ37" s="5">
        <v>4</v>
      </c>
      <c r="BK37" s="5">
        <v>425840</v>
      </c>
      <c r="BL37" s="5">
        <v>16</v>
      </c>
      <c r="BM37" s="5">
        <v>2544837</v>
      </c>
      <c r="BN37" s="5">
        <v>23</v>
      </c>
      <c r="BO37" s="5">
        <v>6911667</v>
      </c>
      <c r="BP37" s="5">
        <v>39</v>
      </c>
      <c r="BQ37" s="5">
        <v>9456504</v>
      </c>
      <c r="BS37" s="192">
        <v>1441</v>
      </c>
      <c r="BT37" s="192">
        <v>8468947</v>
      </c>
      <c r="BU37" s="192">
        <v>30</v>
      </c>
      <c r="BV37" s="192">
        <v>706313</v>
      </c>
      <c r="BW37" s="192">
        <v>1471</v>
      </c>
      <c r="BX37" s="192">
        <v>9175260</v>
      </c>
      <c r="BY37" s="192">
        <v>55</v>
      </c>
      <c r="BZ37" s="192">
        <v>7339590</v>
      </c>
      <c r="CA37" s="192">
        <v>1526</v>
      </c>
      <c r="CB37" s="192">
        <v>16514850</v>
      </c>
    </row>
    <row r="38" spans="1:80" ht="15" customHeight="1">
      <c r="A38" s="1">
        <v>41</v>
      </c>
      <c r="B38" s="125">
        <v>48</v>
      </c>
      <c r="C38" s="125">
        <v>5</v>
      </c>
      <c r="D38" s="9" t="s">
        <v>527</v>
      </c>
      <c r="E38" s="10">
        <v>416</v>
      </c>
      <c r="F38" s="10">
        <v>630436</v>
      </c>
      <c r="G38" s="10">
        <v>8</v>
      </c>
      <c r="H38" s="10">
        <v>11995</v>
      </c>
      <c r="I38" s="10">
        <v>424</v>
      </c>
      <c r="J38" s="10">
        <v>642431</v>
      </c>
      <c r="K38" s="10">
        <v>4</v>
      </c>
      <c r="L38" s="10">
        <v>6821</v>
      </c>
      <c r="M38" s="10">
        <v>428</v>
      </c>
      <c r="N38" s="10">
        <v>649252</v>
      </c>
      <c r="P38" s="10">
        <v>289</v>
      </c>
      <c r="Q38" s="10">
        <v>908026</v>
      </c>
      <c r="R38" s="10">
        <v>8</v>
      </c>
      <c r="S38" s="10">
        <v>26055</v>
      </c>
      <c r="T38" s="10">
        <v>297</v>
      </c>
      <c r="U38" s="10">
        <v>934081</v>
      </c>
      <c r="V38" s="10">
        <v>2</v>
      </c>
      <c r="W38" s="10">
        <v>7221</v>
      </c>
      <c r="X38" s="10">
        <v>299</v>
      </c>
      <c r="Y38" s="10">
        <v>941302</v>
      </c>
      <c r="AA38" s="10">
        <v>75</v>
      </c>
      <c r="AB38" s="10">
        <v>500193</v>
      </c>
      <c r="AC38" s="10">
        <v>8</v>
      </c>
      <c r="AD38" s="10">
        <v>60388</v>
      </c>
      <c r="AE38" s="10">
        <v>83</v>
      </c>
      <c r="AF38" s="10">
        <v>560581</v>
      </c>
      <c r="AG38" s="10">
        <v>1</v>
      </c>
      <c r="AH38" s="10">
        <v>9900</v>
      </c>
      <c r="AI38" s="10">
        <v>84</v>
      </c>
      <c r="AJ38" s="10">
        <v>570481</v>
      </c>
      <c r="AL38" s="10">
        <v>26</v>
      </c>
      <c r="AM38" s="10">
        <v>366022</v>
      </c>
      <c r="AN38" s="10">
        <v>2</v>
      </c>
      <c r="AO38" s="10">
        <v>30600</v>
      </c>
      <c r="AP38" s="10">
        <v>28</v>
      </c>
      <c r="AQ38" s="10">
        <v>396622</v>
      </c>
      <c r="AR38" s="10">
        <v>6</v>
      </c>
      <c r="AS38" s="10">
        <v>81985</v>
      </c>
      <c r="AT38" s="10">
        <v>34</v>
      </c>
      <c r="AU38" s="10">
        <v>478607</v>
      </c>
      <c r="AW38" s="10">
        <v>12</v>
      </c>
      <c r="AX38" s="10">
        <v>367483</v>
      </c>
      <c r="AY38" s="10">
        <v>1</v>
      </c>
      <c r="AZ38" s="10">
        <v>30000</v>
      </c>
      <c r="BA38" s="10">
        <v>13</v>
      </c>
      <c r="BB38" s="10">
        <v>397483</v>
      </c>
      <c r="BC38" s="10">
        <v>1</v>
      </c>
      <c r="BD38" s="10">
        <v>22297</v>
      </c>
      <c r="BE38" s="10">
        <v>14</v>
      </c>
      <c r="BF38" s="10">
        <v>419780</v>
      </c>
      <c r="BH38" s="10">
        <v>7</v>
      </c>
      <c r="BI38" s="10">
        <v>771671</v>
      </c>
      <c r="BJ38" s="10">
        <v>1</v>
      </c>
      <c r="BK38" s="10">
        <v>56873</v>
      </c>
      <c r="BL38" s="10">
        <v>8</v>
      </c>
      <c r="BM38" s="10">
        <v>828544</v>
      </c>
      <c r="BN38" s="10">
        <v>5</v>
      </c>
      <c r="BO38" s="10">
        <v>443117</v>
      </c>
      <c r="BP38" s="10">
        <v>13</v>
      </c>
      <c r="BQ38" s="10">
        <v>1271661</v>
      </c>
      <c r="BS38" s="192">
        <v>825</v>
      </c>
      <c r="BT38" s="192">
        <v>3543831</v>
      </c>
      <c r="BU38" s="192">
        <v>28</v>
      </c>
      <c r="BV38" s="192">
        <v>215911</v>
      </c>
      <c r="BW38" s="192">
        <v>853</v>
      </c>
      <c r="BX38" s="192">
        <v>3759742</v>
      </c>
      <c r="BY38" s="192">
        <v>19</v>
      </c>
      <c r="BZ38" s="192">
        <v>571341</v>
      </c>
      <c r="CA38" s="192">
        <v>872</v>
      </c>
      <c r="CB38" s="192">
        <v>4331083</v>
      </c>
    </row>
    <row r="39" spans="1:80" ht="15" customHeight="1">
      <c r="A39" s="1">
        <v>44</v>
      </c>
      <c r="B39" s="125">
        <v>19</v>
      </c>
      <c r="C39" s="125">
        <v>6</v>
      </c>
      <c r="D39" s="1" t="s">
        <v>529</v>
      </c>
      <c r="E39" s="5">
        <v>495</v>
      </c>
      <c r="F39" s="5">
        <v>729952</v>
      </c>
      <c r="G39" s="5">
        <v>0</v>
      </c>
      <c r="H39" s="5">
        <v>0</v>
      </c>
      <c r="I39" s="5">
        <v>495</v>
      </c>
      <c r="J39" s="5">
        <v>729952</v>
      </c>
      <c r="K39" s="5">
        <v>20</v>
      </c>
      <c r="L39" s="5">
        <v>29039</v>
      </c>
      <c r="M39" s="5">
        <v>515</v>
      </c>
      <c r="N39" s="5">
        <v>758991</v>
      </c>
      <c r="P39" s="5">
        <v>400</v>
      </c>
      <c r="Q39" s="5">
        <v>1257814</v>
      </c>
      <c r="R39" s="5">
        <v>27</v>
      </c>
      <c r="S39" s="5">
        <v>88303</v>
      </c>
      <c r="T39" s="5">
        <v>427</v>
      </c>
      <c r="U39" s="5">
        <v>1346117</v>
      </c>
      <c r="V39" s="5">
        <v>12</v>
      </c>
      <c r="W39" s="5">
        <v>36968</v>
      </c>
      <c r="X39" s="5">
        <v>439</v>
      </c>
      <c r="Y39" s="5">
        <v>1383085</v>
      </c>
      <c r="AA39" s="5">
        <v>118</v>
      </c>
      <c r="AB39" s="5">
        <v>826755</v>
      </c>
      <c r="AC39" s="5">
        <v>8</v>
      </c>
      <c r="AD39" s="5">
        <v>63650</v>
      </c>
      <c r="AE39" s="5">
        <v>126</v>
      </c>
      <c r="AF39" s="5">
        <v>890405</v>
      </c>
      <c r="AG39" s="5">
        <v>4</v>
      </c>
      <c r="AH39" s="5">
        <v>26446</v>
      </c>
      <c r="AI39" s="5">
        <v>130</v>
      </c>
      <c r="AJ39" s="5">
        <v>916851</v>
      </c>
      <c r="AL39" s="5">
        <v>41</v>
      </c>
      <c r="AM39" s="5">
        <v>563331</v>
      </c>
      <c r="AN39" s="5">
        <v>5</v>
      </c>
      <c r="AO39" s="5">
        <v>61784</v>
      </c>
      <c r="AP39" s="5">
        <v>46</v>
      </c>
      <c r="AQ39" s="5">
        <v>625115</v>
      </c>
      <c r="AR39" s="5">
        <v>2</v>
      </c>
      <c r="AS39" s="5">
        <v>32649</v>
      </c>
      <c r="AT39" s="5">
        <v>48</v>
      </c>
      <c r="AU39" s="5">
        <v>657764</v>
      </c>
      <c r="AW39" s="5">
        <v>22</v>
      </c>
      <c r="AX39" s="5">
        <v>665501</v>
      </c>
      <c r="AY39" s="5">
        <v>9</v>
      </c>
      <c r="AZ39" s="5">
        <v>294845</v>
      </c>
      <c r="BA39" s="5">
        <v>31</v>
      </c>
      <c r="BB39" s="5">
        <v>960346</v>
      </c>
      <c r="BC39" s="5">
        <v>3</v>
      </c>
      <c r="BD39" s="5">
        <v>74244</v>
      </c>
      <c r="BE39" s="5">
        <v>34</v>
      </c>
      <c r="BF39" s="5">
        <v>1034590</v>
      </c>
      <c r="BH39" s="5">
        <v>3</v>
      </c>
      <c r="BI39" s="5">
        <v>221580</v>
      </c>
      <c r="BJ39" s="5">
        <v>2</v>
      </c>
      <c r="BK39" s="5">
        <v>106800</v>
      </c>
      <c r="BL39" s="5">
        <v>5</v>
      </c>
      <c r="BM39" s="5">
        <v>328380</v>
      </c>
      <c r="BN39" s="5">
        <v>3</v>
      </c>
      <c r="BO39" s="5">
        <v>449949</v>
      </c>
      <c r="BP39" s="5">
        <v>8</v>
      </c>
      <c r="BQ39" s="5">
        <v>778329</v>
      </c>
      <c r="BS39" s="192">
        <v>1079</v>
      </c>
      <c r="BT39" s="192">
        <v>4264933</v>
      </c>
      <c r="BU39" s="192">
        <v>51</v>
      </c>
      <c r="BV39" s="192">
        <v>615382</v>
      </c>
      <c r="BW39" s="192">
        <v>1130</v>
      </c>
      <c r="BX39" s="192">
        <v>4880315</v>
      </c>
      <c r="BY39" s="192">
        <v>44</v>
      </c>
      <c r="BZ39" s="192">
        <v>649295</v>
      </c>
      <c r="CA39" s="192">
        <v>1174</v>
      </c>
      <c r="CB39" s="192">
        <v>5529610</v>
      </c>
    </row>
    <row r="40" spans="1:80" ht="15" customHeight="1">
      <c r="A40" s="1">
        <v>45</v>
      </c>
      <c r="B40" s="125">
        <v>21</v>
      </c>
      <c r="C40" s="125">
        <v>6</v>
      </c>
      <c r="D40" s="1" t="s">
        <v>530</v>
      </c>
      <c r="E40" s="5">
        <v>800</v>
      </c>
      <c r="F40" s="5">
        <v>1307439</v>
      </c>
      <c r="G40" s="5">
        <v>6</v>
      </c>
      <c r="H40" s="5">
        <v>9764</v>
      </c>
      <c r="I40" s="5">
        <v>806</v>
      </c>
      <c r="J40" s="5">
        <v>1317203</v>
      </c>
      <c r="K40" s="5">
        <v>5</v>
      </c>
      <c r="L40" s="5">
        <v>7012</v>
      </c>
      <c r="M40" s="5">
        <v>811</v>
      </c>
      <c r="N40" s="5">
        <v>1324215</v>
      </c>
      <c r="P40" s="5">
        <v>753</v>
      </c>
      <c r="Q40" s="5">
        <v>2503359</v>
      </c>
      <c r="R40" s="5">
        <v>26</v>
      </c>
      <c r="S40" s="5">
        <v>96967</v>
      </c>
      <c r="T40" s="5">
        <v>779</v>
      </c>
      <c r="U40" s="5">
        <v>2600326</v>
      </c>
      <c r="V40" s="5">
        <v>13</v>
      </c>
      <c r="W40" s="5">
        <v>41259</v>
      </c>
      <c r="X40" s="5">
        <v>792</v>
      </c>
      <c r="Y40" s="5">
        <v>2641585</v>
      </c>
      <c r="AA40" s="5">
        <v>269</v>
      </c>
      <c r="AB40" s="5">
        <v>1975714</v>
      </c>
      <c r="AC40" s="5">
        <v>38</v>
      </c>
      <c r="AD40" s="5">
        <v>272819</v>
      </c>
      <c r="AE40" s="5">
        <v>307</v>
      </c>
      <c r="AF40" s="5">
        <v>2248533</v>
      </c>
      <c r="AG40" s="5">
        <v>10</v>
      </c>
      <c r="AH40" s="5">
        <v>77040</v>
      </c>
      <c r="AI40" s="5">
        <v>317</v>
      </c>
      <c r="AJ40" s="5">
        <v>2325573</v>
      </c>
      <c r="AL40" s="5">
        <v>118</v>
      </c>
      <c r="AM40" s="5">
        <v>1700740</v>
      </c>
      <c r="AN40" s="5">
        <v>20</v>
      </c>
      <c r="AO40" s="5">
        <v>295588</v>
      </c>
      <c r="AP40" s="5">
        <v>138</v>
      </c>
      <c r="AQ40" s="5">
        <v>1996328</v>
      </c>
      <c r="AR40" s="5">
        <v>9</v>
      </c>
      <c r="AS40" s="5">
        <v>121165</v>
      </c>
      <c r="AT40" s="5">
        <v>147</v>
      </c>
      <c r="AU40" s="5">
        <v>2117493</v>
      </c>
      <c r="AW40" s="5">
        <v>56</v>
      </c>
      <c r="AX40" s="5">
        <v>1645689</v>
      </c>
      <c r="AY40" s="5">
        <v>16</v>
      </c>
      <c r="AZ40" s="5">
        <v>498930</v>
      </c>
      <c r="BA40" s="5">
        <v>72</v>
      </c>
      <c r="BB40" s="5">
        <v>2144619</v>
      </c>
      <c r="BC40" s="5">
        <v>14</v>
      </c>
      <c r="BD40" s="5">
        <v>421757</v>
      </c>
      <c r="BE40" s="5">
        <v>86</v>
      </c>
      <c r="BF40" s="5">
        <v>2566376</v>
      </c>
      <c r="BH40" s="5">
        <v>8</v>
      </c>
      <c r="BI40" s="5">
        <v>670287</v>
      </c>
      <c r="BJ40" s="5">
        <v>4</v>
      </c>
      <c r="BK40" s="5">
        <v>264390</v>
      </c>
      <c r="BL40" s="5">
        <v>12</v>
      </c>
      <c r="BM40" s="5">
        <v>934677</v>
      </c>
      <c r="BN40" s="5">
        <v>31</v>
      </c>
      <c r="BO40" s="5">
        <v>4296981</v>
      </c>
      <c r="BP40" s="5">
        <v>43</v>
      </c>
      <c r="BQ40" s="5">
        <v>5231658</v>
      </c>
      <c r="BS40" s="192">
        <v>2004</v>
      </c>
      <c r="BT40" s="192">
        <v>9803228</v>
      </c>
      <c r="BU40" s="192">
        <v>110</v>
      </c>
      <c r="BV40" s="192">
        <v>1438458</v>
      </c>
      <c r="BW40" s="192">
        <v>2114</v>
      </c>
      <c r="BX40" s="192">
        <v>11241686</v>
      </c>
      <c r="BY40" s="192">
        <v>82</v>
      </c>
      <c r="BZ40" s="192">
        <v>4965214</v>
      </c>
      <c r="CA40" s="192">
        <v>2196</v>
      </c>
      <c r="CB40" s="192">
        <v>16206900</v>
      </c>
    </row>
    <row r="41" spans="1:80" ht="15" customHeight="1">
      <c r="A41" s="1">
        <v>46</v>
      </c>
      <c r="B41" s="125">
        <v>49</v>
      </c>
      <c r="C41" s="125">
        <v>6</v>
      </c>
      <c r="D41" s="9" t="s">
        <v>456</v>
      </c>
      <c r="E41" s="10">
        <v>171</v>
      </c>
      <c r="F41" s="10">
        <v>258560</v>
      </c>
      <c r="G41" s="10">
        <v>4</v>
      </c>
      <c r="H41" s="10">
        <v>6660</v>
      </c>
      <c r="I41" s="10">
        <v>175</v>
      </c>
      <c r="J41" s="10">
        <v>265220</v>
      </c>
      <c r="K41" s="10">
        <v>0</v>
      </c>
      <c r="L41" s="10">
        <v>0</v>
      </c>
      <c r="M41" s="10">
        <v>175</v>
      </c>
      <c r="N41" s="10">
        <v>265220</v>
      </c>
      <c r="P41" s="10">
        <v>91</v>
      </c>
      <c r="Q41" s="10">
        <v>285980</v>
      </c>
      <c r="R41" s="10">
        <v>8</v>
      </c>
      <c r="S41" s="10">
        <v>25000</v>
      </c>
      <c r="T41" s="10">
        <v>99</v>
      </c>
      <c r="U41" s="10">
        <v>310980</v>
      </c>
      <c r="V41" s="10">
        <v>1</v>
      </c>
      <c r="W41" s="10">
        <v>3167</v>
      </c>
      <c r="X41" s="10">
        <v>100</v>
      </c>
      <c r="Y41" s="10">
        <v>314147</v>
      </c>
      <c r="AA41" s="10">
        <v>29</v>
      </c>
      <c r="AB41" s="10">
        <v>197890</v>
      </c>
      <c r="AC41" s="10">
        <v>2</v>
      </c>
      <c r="AD41" s="10">
        <v>13610</v>
      </c>
      <c r="AE41" s="10">
        <v>31</v>
      </c>
      <c r="AF41" s="10">
        <v>211500</v>
      </c>
      <c r="AG41" s="10">
        <v>1</v>
      </c>
      <c r="AH41" s="10">
        <v>5994</v>
      </c>
      <c r="AI41" s="10">
        <v>32</v>
      </c>
      <c r="AJ41" s="10">
        <v>217494</v>
      </c>
      <c r="AL41" s="10">
        <v>6</v>
      </c>
      <c r="AM41" s="10">
        <v>84450</v>
      </c>
      <c r="AN41" s="10">
        <v>2</v>
      </c>
      <c r="AO41" s="10">
        <v>26200</v>
      </c>
      <c r="AP41" s="10">
        <v>8</v>
      </c>
      <c r="AQ41" s="10">
        <v>110650</v>
      </c>
      <c r="AR41" s="10">
        <v>3</v>
      </c>
      <c r="AS41" s="10">
        <v>43182</v>
      </c>
      <c r="AT41" s="10">
        <v>11</v>
      </c>
      <c r="AU41" s="10">
        <v>153832</v>
      </c>
      <c r="AW41" s="10">
        <v>5</v>
      </c>
      <c r="AX41" s="10">
        <v>149650</v>
      </c>
      <c r="AY41" s="10">
        <v>4</v>
      </c>
      <c r="AZ41" s="10">
        <v>137300</v>
      </c>
      <c r="BA41" s="10">
        <v>9</v>
      </c>
      <c r="BB41" s="10">
        <v>286950</v>
      </c>
      <c r="BC41" s="10">
        <v>3</v>
      </c>
      <c r="BD41" s="10">
        <v>92464</v>
      </c>
      <c r="BE41" s="10">
        <v>12</v>
      </c>
      <c r="BF41" s="10">
        <v>379414</v>
      </c>
      <c r="BH41" s="10">
        <v>0</v>
      </c>
      <c r="BI41" s="10">
        <v>0</v>
      </c>
      <c r="BJ41" s="10">
        <v>0</v>
      </c>
      <c r="BK41" s="10">
        <v>0</v>
      </c>
      <c r="BL41" s="10">
        <v>0</v>
      </c>
      <c r="BM41" s="10">
        <v>0</v>
      </c>
      <c r="BN41" s="10">
        <v>3</v>
      </c>
      <c r="BO41" s="10">
        <v>927608</v>
      </c>
      <c r="BP41" s="10">
        <v>3</v>
      </c>
      <c r="BQ41" s="10">
        <v>927608</v>
      </c>
      <c r="BS41" s="192">
        <v>302</v>
      </c>
      <c r="BT41" s="192">
        <v>976530</v>
      </c>
      <c r="BU41" s="192">
        <v>20</v>
      </c>
      <c r="BV41" s="192">
        <v>208770</v>
      </c>
      <c r="BW41" s="192">
        <v>322</v>
      </c>
      <c r="BX41" s="192">
        <v>1185300</v>
      </c>
      <c r="BY41" s="192">
        <v>11</v>
      </c>
      <c r="BZ41" s="192">
        <v>1072415</v>
      </c>
      <c r="CA41" s="192">
        <v>333</v>
      </c>
      <c r="CB41" s="192">
        <v>2257715</v>
      </c>
    </row>
    <row r="42" spans="1:80" ht="15" customHeight="1">
      <c r="A42" s="1">
        <v>49</v>
      </c>
      <c r="B42" s="125">
        <v>4</v>
      </c>
      <c r="C42" s="125">
        <v>7</v>
      </c>
      <c r="D42" s="1" t="s">
        <v>457</v>
      </c>
      <c r="E42" s="5">
        <v>430</v>
      </c>
      <c r="F42" s="5">
        <v>673562</v>
      </c>
      <c r="G42" s="5">
        <v>1</v>
      </c>
      <c r="H42" s="5">
        <v>1766</v>
      </c>
      <c r="I42" s="5">
        <v>431</v>
      </c>
      <c r="J42" s="5">
        <v>675328</v>
      </c>
      <c r="K42" s="5">
        <v>1</v>
      </c>
      <c r="L42" s="5">
        <v>1526</v>
      </c>
      <c r="M42" s="5">
        <v>432</v>
      </c>
      <c r="N42" s="5">
        <v>676854</v>
      </c>
      <c r="P42" s="5">
        <v>387</v>
      </c>
      <c r="Q42" s="5">
        <v>1288012</v>
      </c>
      <c r="R42" s="5">
        <v>7</v>
      </c>
      <c r="S42" s="5">
        <v>23950</v>
      </c>
      <c r="T42" s="5">
        <v>394</v>
      </c>
      <c r="U42" s="5">
        <v>1311962</v>
      </c>
      <c r="V42" s="5">
        <v>1</v>
      </c>
      <c r="W42" s="5">
        <v>2001</v>
      </c>
      <c r="X42" s="5">
        <v>395</v>
      </c>
      <c r="Y42" s="5">
        <v>1313963</v>
      </c>
      <c r="AA42" s="5">
        <v>130</v>
      </c>
      <c r="AB42" s="5">
        <v>959586</v>
      </c>
      <c r="AC42" s="5">
        <v>6</v>
      </c>
      <c r="AD42" s="5">
        <v>40133</v>
      </c>
      <c r="AE42" s="5">
        <v>136</v>
      </c>
      <c r="AF42" s="5">
        <v>999719</v>
      </c>
      <c r="AG42" s="5">
        <v>0</v>
      </c>
      <c r="AH42" s="5">
        <v>0</v>
      </c>
      <c r="AI42" s="5">
        <v>136</v>
      </c>
      <c r="AJ42" s="5">
        <v>999719</v>
      </c>
      <c r="AL42" s="5">
        <v>52</v>
      </c>
      <c r="AM42" s="5">
        <v>710574</v>
      </c>
      <c r="AN42" s="5">
        <v>2</v>
      </c>
      <c r="AO42" s="5">
        <v>35425</v>
      </c>
      <c r="AP42" s="5">
        <v>54</v>
      </c>
      <c r="AQ42" s="5">
        <v>745999</v>
      </c>
      <c r="AR42" s="5">
        <v>1</v>
      </c>
      <c r="AS42" s="5">
        <v>18530</v>
      </c>
      <c r="AT42" s="5">
        <v>55</v>
      </c>
      <c r="AU42" s="5">
        <v>764529</v>
      </c>
      <c r="AW42" s="5">
        <v>15</v>
      </c>
      <c r="AX42" s="5">
        <v>439605</v>
      </c>
      <c r="AY42" s="5">
        <v>1</v>
      </c>
      <c r="AZ42" s="5">
        <v>43050</v>
      </c>
      <c r="BA42" s="5">
        <v>16</v>
      </c>
      <c r="BB42" s="5">
        <v>482655</v>
      </c>
      <c r="BC42" s="5">
        <v>0</v>
      </c>
      <c r="BD42" s="5">
        <v>0</v>
      </c>
      <c r="BE42" s="5">
        <v>16</v>
      </c>
      <c r="BF42" s="5">
        <v>482655</v>
      </c>
      <c r="BH42" s="5">
        <v>5</v>
      </c>
      <c r="BI42" s="5">
        <v>374750</v>
      </c>
      <c r="BJ42" s="5">
        <v>1</v>
      </c>
      <c r="BK42" s="5">
        <v>56745</v>
      </c>
      <c r="BL42" s="5">
        <v>6</v>
      </c>
      <c r="BM42" s="5">
        <v>431495</v>
      </c>
      <c r="BN42" s="5">
        <v>2</v>
      </c>
      <c r="BO42" s="5">
        <v>1766299</v>
      </c>
      <c r="BP42" s="5">
        <v>8</v>
      </c>
      <c r="BQ42" s="5">
        <v>2197794</v>
      </c>
      <c r="BS42" s="192">
        <v>1019</v>
      </c>
      <c r="BT42" s="192">
        <v>4446089</v>
      </c>
      <c r="BU42" s="192">
        <v>18</v>
      </c>
      <c r="BV42" s="192">
        <v>201069</v>
      </c>
      <c r="BW42" s="192">
        <v>1037</v>
      </c>
      <c r="BX42" s="192">
        <v>4647158</v>
      </c>
      <c r="BY42" s="192">
        <v>5</v>
      </c>
      <c r="BZ42" s="192">
        <v>1788356</v>
      </c>
      <c r="CA42" s="192">
        <v>1042</v>
      </c>
      <c r="CB42" s="192">
        <v>6435514</v>
      </c>
    </row>
    <row r="43" spans="1:80" ht="15" customHeight="1">
      <c r="A43" s="1">
        <v>50</v>
      </c>
      <c r="B43" s="125">
        <v>5</v>
      </c>
      <c r="C43" s="125">
        <v>7</v>
      </c>
      <c r="D43" s="1" t="s">
        <v>458</v>
      </c>
      <c r="E43" s="5">
        <v>346</v>
      </c>
      <c r="F43" s="5">
        <v>507915</v>
      </c>
      <c r="G43" s="5">
        <v>4</v>
      </c>
      <c r="H43" s="5">
        <v>6850</v>
      </c>
      <c r="I43" s="5">
        <v>350</v>
      </c>
      <c r="J43" s="5">
        <v>514765</v>
      </c>
      <c r="K43" s="5">
        <v>0</v>
      </c>
      <c r="L43" s="5">
        <v>0</v>
      </c>
      <c r="M43" s="5">
        <v>350</v>
      </c>
      <c r="N43" s="5">
        <v>514765</v>
      </c>
      <c r="P43" s="5">
        <v>241</v>
      </c>
      <c r="Q43" s="5">
        <v>731293</v>
      </c>
      <c r="R43" s="5">
        <v>4</v>
      </c>
      <c r="S43" s="5">
        <v>11980</v>
      </c>
      <c r="T43" s="5">
        <v>245</v>
      </c>
      <c r="U43" s="5">
        <v>743273</v>
      </c>
      <c r="V43" s="5">
        <v>0</v>
      </c>
      <c r="W43" s="5">
        <v>0</v>
      </c>
      <c r="X43" s="5">
        <v>245</v>
      </c>
      <c r="Y43" s="5">
        <v>743273</v>
      </c>
      <c r="AA43" s="5">
        <v>52</v>
      </c>
      <c r="AB43" s="5">
        <v>380449</v>
      </c>
      <c r="AC43" s="5">
        <v>3</v>
      </c>
      <c r="AD43" s="5">
        <v>22450</v>
      </c>
      <c r="AE43" s="5">
        <v>55</v>
      </c>
      <c r="AF43" s="5">
        <v>402899</v>
      </c>
      <c r="AG43" s="5">
        <v>4</v>
      </c>
      <c r="AH43" s="5">
        <v>24884</v>
      </c>
      <c r="AI43" s="5">
        <v>59</v>
      </c>
      <c r="AJ43" s="5">
        <v>427783</v>
      </c>
      <c r="AL43" s="5">
        <v>19</v>
      </c>
      <c r="AM43" s="5">
        <v>265172</v>
      </c>
      <c r="AN43" s="5">
        <v>2</v>
      </c>
      <c r="AO43" s="5">
        <v>26740</v>
      </c>
      <c r="AP43" s="5">
        <v>21</v>
      </c>
      <c r="AQ43" s="5">
        <v>291912</v>
      </c>
      <c r="AR43" s="5">
        <v>0</v>
      </c>
      <c r="AS43" s="5">
        <v>0</v>
      </c>
      <c r="AT43" s="5">
        <v>21</v>
      </c>
      <c r="AU43" s="5">
        <v>291912</v>
      </c>
      <c r="AW43" s="5">
        <v>3</v>
      </c>
      <c r="AX43" s="5">
        <v>85746</v>
      </c>
      <c r="AY43" s="5">
        <v>1</v>
      </c>
      <c r="AZ43" s="5">
        <v>20100</v>
      </c>
      <c r="BA43" s="5">
        <v>4</v>
      </c>
      <c r="BB43" s="5">
        <v>105846</v>
      </c>
      <c r="BC43" s="5">
        <v>0</v>
      </c>
      <c r="BD43" s="5">
        <v>0</v>
      </c>
      <c r="BE43" s="5">
        <v>4</v>
      </c>
      <c r="BF43" s="5">
        <v>105846</v>
      </c>
      <c r="BH43" s="5">
        <v>0</v>
      </c>
      <c r="BI43" s="5">
        <v>0</v>
      </c>
      <c r="BJ43" s="5">
        <v>0</v>
      </c>
      <c r="BK43" s="5">
        <v>0</v>
      </c>
      <c r="BL43" s="5">
        <v>0</v>
      </c>
      <c r="BM43" s="5">
        <v>0</v>
      </c>
      <c r="BN43" s="5">
        <v>0</v>
      </c>
      <c r="BO43" s="5">
        <v>0</v>
      </c>
      <c r="BP43" s="5">
        <v>0</v>
      </c>
      <c r="BQ43" s="5">
        <v>0</v>
      </c>
      <c r="BS43" s="192">
        <v>661</v>
      </c>
      <c r="BT43" s="192">
        <v>1970575</v>
      </c>
      <c r="BU43" s="192">
        <v>14</v>
      </c>
      <c r="BV43" s="192">
        <v>88120</v>
      </c>
      <c r="BW43" s="192">
        <v>675</v>
      </c>
      <c r="BX43" s="192">
        <v>2058695</v>
      </c>
      <c r="BY43" s="192">
        <v>4</v>
      </c>
      <c r="BZ43" s="192">
        <v>24884</v>
      </c>
      <c r="CA43" s="192">
        <v>679</v>
      </c>
      <c r="CB43" s="192">
        <v>2083579</v>
      </c>
    </row>
    <row r="44" spans="1:80" ht="15" customHeight="1">
      <c r="A44" s="1">
        <v>51</v>
      </c>
      <c r="B44" s="125">
        <v>11</v>
      </c>
      <c r="C44" s="125">
        <v>7</v>
      </c>
      <c r="D44" s="1" t="s">
        <v>584</v>
      </c>
      <c r="E44" s="5">
        <v>537</v>
      </c>
      <c r="F44" s="5">
        <v>812479</v>
      </c>
      <c r="G44" s="5">
        <v>1</v>
      </c>
      <c r="H44" s="5">
        <v>1650</v>
      </c>
      <c r="I44" s="5">
        <v>538</v>
      </c>
      <c r="J44" s="5">
        <v>814129</v>
      </c>
      <c r="K44" s="5">
        <v>1</v>
      </c>
      <c r="L44" s="5">
        <v>1447</v>
      </c>
      <c r="M44" s="5">
        <v>539</v>
      </c>
      <c r="N44" s="5">
        <v>815576</v>
      </c>
      <c r="P44" s="5">
        <v>424</v>
      </c>
      <c r="Q44" s="5">
        <v>1339219</v>
      </c>
      <c r="R44" s="5">
        <v>1</v>
      </c>
      <c r="S44" s="5">
        <v>2250</v>
      </c>
      <c r="T44" s="5">
        <v>425</v>
      </c>
      <c r="U44" s="5">
        <v>1341469</v>
      </c>
      <c r="V44" s="5">
        <v>1</v>
      </c>
      <c r="W44" s="5">
        <v>2293</v>
      </c>
      <c r="X44" s="5">
        <v>426</v>
      </c>
      <c r="Y44" s="5">
        <v>1343762</v>
      </c>
      <c r="AA44" s="5">
        <v>106</v>
      </c>
      <c r="AB44" s="5">
        <v>714856</v>
      </c>
      <c r="AC44" s="5">
        <v>0</v>
      </c>
      <c r="AD44" s="5">
        <v>0</v>
      </c>
      <c r="AE44" s="5">
        <v>106</v>
      </c>
      <c r="AF44" s="5">
        <v>714856</v>
      </c>
      <c r="AG44" s="5">
        <v>0</v>
      </c>
      <c r="AH44" s="5">
        <v>0</v>
      </c>
      <c r="AI44" s="5">
        <v>106</v>
      </c>
      <c r="AJ44" s="5">
        <v>714856</v>
      </c>
      <c r="AL44" s="5">
        <v>41</v>
      </c>
      <c r="AM44" s="5">
        <v>579938</v>
      </c>
      <c r="AN44" s="5">
        <v>4</v>
      </c>
      <c r="AO44" s="5">
        <v>59590</v>
      </c>
      <c r="AP44" s="5">
        <v>45</v>
      </c>
      <c r="AQ44" s="5">
        <v>639528</v>
      </c>
      <c r="AR44" s="5">
        <v>1</v>
      </c>
      <c r="AS44" s="5">
        <v>19809</v>
      </c>
      <c r="AT44" s="5">
        <v>46</v>
      </c>
      <c r="AU44" s="5">
        <v>659337</v>
      </c>
      <c r="AW44" s="5">
        <v>21</v>
      </c>
      <c r="AX44" s="5">
        <v>591138</v>
      </c>
      <c r="AY44" s="5">
        <v>1</v>
      </c>
      <c r="AZ44" s="5">
        <v>24000</v>
      </c>
      <c r="BA44" s="5">
        <v>22</v>
      </c>
      <c r="BB44" s="5">
        <v>615138</v>
      </c>
      <c r="BC44" s="5">
        <v>1</v>
      </c>
      <c r="BD44" s="5">
        <v>23385</v>
      </c>
      <c r="BE44" s="5">
        <v>23</v>
      </c>
      <c r="BF44" s="5">
        <v>638523</v>
      </c>
      <c r="BH44" s="5">
        <v>2</v>
      </c>
      <c r="BI44" s="5">
        <v>206375</v>
      </c>
      <c r="BJ44" s="5">
        <v>1</v>
      </c>
      <c r="BK44" s="5">
        <v>73500</v>
      </c>
      <c r="BL44" s="5">
        <v>3</v>
      </c>
      <c r="BM44" s="5">
        <v>279875</v>
      </c>
      <c r="BN44" s="5">
        <v>2</v>
      </c>
      <c r="BO44" s="5">
        <v>110526</v>
      </c>
      <c r="BP44" s="5">
        <v>5</v>
      </c>
      <c r="BQ44" s="5">
        <v>390401</v>
      </c>
      <c r="BS44" s="192">
        <v>1131</v>
      </c>
      <c r="BT44" s="192">
        <v>4244005</v>
      </c>
      <c r="BU44" s="192">
        <v>8</v>
      </c>
      <c r="BV44" s="192">
        <v>160990</v>
      </c>
      <c r="BW44" s="192">
        <v>1139</v>
      </c>
      <c r="BX44" s="192">
        <v>4404995</v>
      </c>
      <c r="BY44" s="192">
        <v>6</v>
      </c>
      <c r="BZ44" s="192">
        <v>157460</v>
      </c>
      <c r="CA44" s="192">
        <v>1145</v>
      </c>
      <c r="CB44" s="192">
        <v>4562455</v>
      </c>
    </row>
    <row r="45" spans="1:80" ht="15" customHeight="1">
      <c r="A45" s="1">
        <v>52</v>
      </c>
      <c r="B45" s="125">
        <v>17</v>
      </c>
      <c r="C45" s="125">
        <v>7</v>
      </c>
      <c r="D45" s="1" t="s">
        <v>709</v>
      </c>
      <c r="E45" s="5">
        <v>412</v>
      </c>
      <c r="F45" s="5">
        <v>605884</v>
      </c>
      <c r="G45" s="5">
        <v>0</v>
      </c>
      <c r="H45" s="5">
        <v>0</v>
      </c>
      <c r="I45" s="5">
        <v>412</v>
      </c>
      <c r="J45" s="5">
        <v>605884</v>
      </c>
      <c r="K45" s="5">
        <v>5</v>
      </c>
      <c r="L45" s="5">
        <v>7624</v>
      </c>
      <c r="M45" s="5">
        <v>417</v>
      </c>
      <c r="N45" s="5">
        <v>613508</v>
      </c>
      <c r="P45" s="5">
        <v>246</v>
      </c>
      <c r="Q45" s="5">
        <v>772750</v>
      </c>
      <c r="R45" s="5">
        <v>0</v>
      </c>
      <c r="S45" s="5">
        <v>0</v>
      </c>
      <c r="T45" s="5">
        <v>246</v>
      </c>
      <c r="U45" s="5">
        <v>772750</v>
      </c>
      <c r="V45" s="5">
        <v>15</v>
      </c>
      <c r="W45" s="5">
        <v>46651</v>
      </c>
      <c r="X45" s="5">
        <v>261</v>
      </c>
      <c r="Y45" s="5">
        <v>819401</v>
      </c>
      <c r="AA45" s="5">
        <v>60</v>
      </c>
      <c r="AB45" s="5">
        <v>428712</v>
      </c>
      <c r="AC45" s="5">
        <v>0</v>
      </c>
      <c r="AD45" s="5">
        <v>0</v>
      </c>
      <c r="AE45" s="5">
        <v>60</v>
      </c>
      <c r="AF45" s="5">
        <v>428712</v>
      </c>
      <c r="AG45" s="5">
        <v>5</v>
      </c>
      <c r="AH45" s="5">
        <v>35090</v>
      </c>
      <c r="AI45" s="5">
        <v>65</v>
      </c>
      <c r="AJ45" s="5">
        <v>463802</v>
      </c>
      <c r="AL45" s="5">
        <v>21</v>
      </c>
      <c r="AM45" s="5">
        <v>280917</v>
      </c>
      <c r="AN45" s="5">
        <v>0</v>
      </c>
      <c r="AO45" s="5">
        <v>0</v>
      </c>
      <c r="AP45" s="5">
        <v>21</v>
      </c>
      <c r="AQ45" s="5">
        <v>280917</v>
      </c>
      <c r="AR45" s="5">
        <v>0</v>
      </c>
      <c r="AS45" s="5">
        <v>0</v>
      </c>
      <c r="AT45" s="5">
        <v>21</v>
      </c>
      <c r="AU45" s="5">
        <v>280917</v>
      </c>
      <c r="AW45" s="5">
        <v>7</v>
      </c>
      <c r="AX45" s="5">
        <v>207958</v>
      </c>
      <c r="AY45" s="5">
        <v>0</v>
      </c>
      <c r="AZ45" s="5">
        <v>0</v>
      </c>
      <c r="BA45" s="5">
        <v>7</v>
      </c>
      <c r="BB45" s="5">
        <v>207958</v>
      </c>
      <c r="BC45" s="5">
        <v>0</v>
      </c>
      <c r="BD45" s="5">
        <v>0</v>
      </c>
      <c r="BE45" s="5">
        <v>7</v>
      </c>
      <c r="BF45" s="5">
        <v>207958</v>
      </c>
      <c r="BH45" s="5">
        <v>1</v>
      </c>
      <c r="BI45" s="5">
        <v>108600</v>
      </c>
      <c r="BJ45" s="5">
        <v>0</v>
      </c>
      <c r="BK45" s="5">
        <v>0</v>
      </c>
      <c r="BL45" s="5">
        <v>1</v>
      </c>
      <c r="BM45" s="5">
        <v>108600</v>
      </c>
      <c r="BN45" s="5">
        <v>1</v>
      </c>
      <c r="BO45" s="5">
        <v>223402</v>
      </c>
      <c r="BP45" s="5">
        <v>2</v>
      </c>
      <c r="BQ45" s="5">
        <v>332002</v>
      </c>
      <c r="BS45" s="192">
        <v>747</v>
      </c>
      <c r="BT45" s="192">
        <v>2404821</v>
      </c>
      <c r="BU45" s="192"/>
      <c r="BV45" s="192"/>
      <c r="BW45" s="192">
        <v>747</v>
      </c>
      <c r="BX45" s="192">
        <v>2404821</v>
      </c>
      <c r="BY45" s="192">
        <v>26</v>
      </c>
      <c r="BZ45" s="192">
        <v>312767</v>
      </c>
      <c r="CA45" s="192">
        <v>773</v>
      </c>
      <c r="CB45" s="192">
        <v>2717588</v>
      </c>
    </row>
    <row r="46" spans="1:80" ht="15" customHeight="1">
      <c r="A46" s="1">
        <v>53</v>
      </c>
      <c r="B46" s="125">
        <v>22</v>
      </c>
      <c r="C46" s="125">
        <v>7</v>
      </c>
      <c r="D46" s="1" t="s">
        <v>586</v>
      </c>
      <c r="E46" s="5">
        <v>424</v>
      </c>
      <c r="F46" s="5">
        <v>684114</v>
      </c>
      <c r="G46" s="5">
        <v>0</v>
      </c>
      <c r="H46" s="5">
        <v>0</v>
      </c>
      <c r="I46" s="5">
        <v>424</v>
      </c>
      <c r="J46" s="5">
        <v>684114</v>
      </c>
      <c r="K46" s="5">
        <v>1</v>
      </c>
      <c r="L46" s="5">
        <v>1809</v>
      </c>
      <c r="M46" s="5">
        <v>425</v>
      </c>
      <c r="N46" s="5">
        <v>685923</v>
      </c>
      <c r="P46" s="5">
        <v>355</v>
      </c>
      <c r="Q46" s="5">
        <v>1122089</v>
      </c>
      <c r="R46" s="5">
        <v>0</v>
      </c>
      <c r="S46" s="5">
        <v>0</v>
      </c>
      <c r="T46" s="5">
        <v>355</v>
      </c>
      <c r="U46" s="5">
        <v>1122089</v>
      </c>
      <c r="V46" s="5">
        <v>2</v>
      </c>
      <c r="W46" s="5">
        <v>6669</v>
      </c>
      <c r="X46" s="5">
        <v>357</v>
      </c>
      <c r="Y46" s="5">
        <v>1128758</v>
      </c>
      <c r="AA46" s="5">
        <v>135</v>
      </c>
      <c r="AB46" s="5">
        <v>947131</v>
      </c>
      <c r="AC46" s="5">
        <v>0</v>
      </c>
      <c r="AD46" s="5">
        <v>0</v>
      </c>
      <c r="AE46" s="5">
        <v>135</v>
      </c>
      <c r="AF46" s="5">
        <v>947131</v>
      </c>
      <c r="AG46" s="5">
        <v>1</v>
      </c>
      <c r="AH46" s="5">
        <v>5978</v>
      </c>
      <c r="AI46" s="5">
        <v>136</v>
      </c>
      <c r="AJ46" s="5">
        <v>953109</v>
      </c>
      <c r="AL46" s="5">
        <v>57</v>
      </c>
      <c r="AM46" s="5">
        <v>747826</v>
      </c>
      <c r="AN46" s="5">
        <v>0</v>
      </c>
      <c r="AO46" s="5">
        <v>0</v>
      </c>
      <c r="AP46" s="5">
        <v>57</v>
      </c>
      <c r="AQ46" s="5">
        <v>747826</v>
      </c>
      <c r="AR46" s="5">
        <v>4</v>
      </c>
      <c r="AS46" s="5">
        <v>54482</v>
      </c>
      <c r="AT46" s="5">
        <v>61</v>
      </c>
      <c r="AU46" s="5">
        <v>802308</v>
      </c>
      <c r="AW46" s="5">
        <v>21</v>
      </c>
      <c r="AX46" s="5">
        <v>624025</v>
      </c>
      <c r="AY46" s="5">
        <v>1</v>
      </c>
      <c r="AZ46" s="5">
        <v>26080</v>
      </c>
      <c r="BA46" s="5">
        <v>22</v>
      </c>
      <c r="BB46" s="5">
        <v>650105</v>
      </c>
      <c r="BC46" s="5">
        <v>1</v>
      </c>
      <c r="BD46" s="5">
        <v>31486</v>
      </c>
      <c r="BE46" s="5">
        <v>23</v>
      </c>
      <c r="BF46" s="5">
        <v>681591</v>
      </c>
      <c r="BH46" s="5">
        <v>4</v>
      </c>
      <c r="BI46" s="5">
        <v>265976</v>
      </c>
      <c r="BJ46" s="5">
        <v>1</v>
      </c>
      <c r="BK46" s="5">
        <v>79990</v>
      </c>
      <c r="BL46" s="5">
        <v>5</v>
      </c>
      <c r="BM46" s="5">
        <v>345966</v>
      </c>
      <c r="BN46" s="5">
        <v>1</v>
      </c>
      <c r="BO46" s="5">
        <v>94881</v>
      </c>
      <c r="BP46" s="5">
        <v>6</v>
      </c>
      <c r="BQ46" s="5">
        <v>440847</v>
      </c>
      <c r="BS46" s="192">
        <v>996</v>
      </c>
      <c r="BT46" s="192">
        <v>4391161</v>
      </c>
      <c r="BU46" s="192">
        <v>2</v>
      </c>
      <c r="BV46" s="192">
        <v>106070</v>
      </c>
      <c r="BW46" s="192">
        <v>998</v>
      </c>
      <c r="BX46" s="192">
        <v>4497231</v>
      </c>
      <c r="BY46" s="192">
        <v>10</v>
      </c>
      <c r="BZ46" s="192">
        <v>195305</v>
      </c>
      <c r="CA46" s="192">
        <v>1008</v>
      </c>
      <c r="CB46" s="192">
        <v>4692536</v>
      </c>
    </row>
    <row r="47" spans="1:80" ht="15" customHeight="1">
      <c r="A47" s="1">
        <v>54</v>
      </c>
      <c r="B47" s="125">
        <v>23</v>
      </c>
      <c r="C47" s="125">
        <v>7</v>
      </c>
      <c r="D47" s="9" t="s">
        <v>587</v>
      </c>
      <c r="E47" s="10">
        <v>266</v>
      </c>
      <c r="F47" s="10">
        <v>373102</v>
      </c>
      <c r="G47" s="10">
        <v>0</v>
      </c>
      <c r="H47" s="10">
        <v>0</v>
      </c>
      <c r="I47" s="10">
        <v>266</v>
      </c>
      <c r="J47" s="10">
        <v>373102</v>
      </c>
      <c r="K47" s="10">
        <v>0</v>
      </c>
      <c r="L47" s="10">
        <v>0</v>
      </c>
      <c r="M47" s="10">
        <v>266</v>
      </c>
      <c r="N47" s="10">
        <v>373102</v>
      </c>
      <c r="P47" s="10">
        <v>221</v>
      </c>
      <c r="Q47" s="10">
        <v>555024</v>
      </c>
      <c r="R47" s="10">
        <v>0</v>
      </c>
      <c r="S47" s="10">
        <v>0</v>
      </c>
      <c r="T47" s="10">
        <v>221</v>
      </c>
      <c r="U47" s="10">
        <v>555024</v>
      </c>
      <c r="V47" s="10">
        <v>1</v>
      </c>
      <c r="W47" s="10">
        <v>2961</v>
      </c>
      <c r="X47" s="10">
        <v>222</v>
      </c>
      <c r="Y47" s="10">
        <v>557985</v>
      </c>
      <c r="AA47" s="10">
        <v>37</v>
      </c>
      <c r="AB47" s="10">
        <v>270341</v>
      </c>
      <c r="AC47" s="10">
        <v>0</v>
      </c>
      <c r="AD47" s="10">
        <v>0</v>
      </c>
      <c r="AE47" s="10">
        <v>37</v>
      </c>
      <c r="AF47" s="10">
        <v>270341</v>
      </c>
      <c r="AG47" s="10">
        <v>1</v>
      </c>
      <c r="AH47" s="10">
        <v>7467</v>
      </c>
      <c r="AI47" s="10">
        <v>38</v>
      </c>
      <c r="AJ47" s="10">
        <v>277808</v>
      </c>
      <c r="AL47" s="10">
        <v>15</v>
      </c>
      <c r="AM47" s="10">
        <v>213865</v>
      </c>
      <c r="AN47" s="10">
        <v>0</v>
      </c>
      <c r="AO47" s="10">
        <v>0</v>
      </c>
      <c r="AP47" s="10">
        <v>15</v>
      </c>
      <c r="AQ47" s="10">
        <v>213865</v>
      </c>
      <c r="AR47" s="10">
        <v>1</v>
      </c>
      <c r="AS47" s="10">
        <v>12842</v>
      </c>
      <c r="AT47" s="10">
        <v>16</v>
      </c>
      <c r="AU47" s="10">
        <v>226707</v>
      </c>
      <c r="AW47" s="10">
        <v>5</v>
      </c>
      <c r="AX47" s="10">
        <v>170250</v>
      </c>
      <c r="AY47" s="10">
        <v>0</v>
      </c>
      <c r="AZ47" s="10">
        <v>0</v>
      </c>
      <c r="BA47" s="10">
        <v>5</v>
      </c>
      <c r="BB47" s="10">
        <v>170250</v>
      </c>
      <c r="BC47" s="10">
        <v>1</v>
      </c>
      <c r="BD47" s="10">
        <v>21273</v>
      </c>
      <c r="BE47" s="10">
        <v>6</v>
      </c>
      <c r="BF47" s="10">
        <v>191523</v>
      </c>
      <c r="BH47" s="10">
        <v>1</v>
      </c>
      <c r="BI47" s="10">
        <v>220195</v>
      </c>
      <c r="BJ47" s="10">
        <v>0</v>
      </c>
      <c r="BK47" s="10">
        <v>0</v>
      </c>
      <c r="BL47" s="10">
        <v>1</v>
      </c>
      <c r="BM47" s="10">
        <v>220195</v>
      </c>
      <c r="BN47" s="10">
        <v>0</v>
      </c>
      <c r="BO47" s="10">
        <v>0</v>
      </c>
      <c r="BP47" s="10">
        <v>1</v>
      </c>
      <c r="BQ47" s="10">
        <v>220195</v>
      </c>
      <c r="BS47" s="192">
        <v>545</v>
      </c>
      <c r="BT47" s="192">
        <v>1802777</v>
      </c>
      <c r="BU47" s="192"/>
      <c r="BV47" s="192"/>
      <c r="BW47" s="192">
        <v>545</v>
      </c>
      <c r="BX47" s="192">
        <v>1802777</v>
      </c>
      <c r="BY47" s="192">
        <v>4</v>
      </c>
      <c r="BZ47" s="192">
        <v>44543</v>
      </c>
      <c r="CA47" s="192">
        <v>549</v>
      </c>
      <c r="CB47" s="192">
        <v>1847320</v>
      </c>
    </row>
    <row r="48" spans="1:80" ht="15" customHeight="1">
      <c r="A48" s="1">
        <v>57</v>
      </c>
      <c r="B48" s="125">
        <v>8</v>
      </c>
      <c r="C48" s="125">
        <v>8</v>
      </c>
      <c r="D48" s="1" t="s">
        <v>646</v>
      </c>
      <c r="E48" s="5">
        <v>581</v>
      </c>
      <c r="F48" s="5">
        <v>886671</v>
      </c>
      <c r="G48" s="5">
        <v>0</v>
      </c>
      <c r="H48" s="5">
        <v>0</v>
      </c>
      <c r="I48" s="5">
        <v>581</v>
      </c>
      <c r="J48" s="5">
        <v>886671</v>
      </c>
      <c r="K48" s="5">
        <v>0</v>
      </c>
      <c r="L48" s="5">
        <v>0</v>
      </c>
      <c r="M48" s="5">
        <v>581</v>
      </c>
      <c r="N48" s="5">
        <v>886671</v>
      </c>
      <c r="P48" s="5">
        <v>358</v>
      </c>
      <c r="Q48" s="5">
        <v>1093202</v>
      </c>
      <c r="R48" s="5">
        <v>1</v>
      </c>
      <c r="S48" s="5">
        <v>2920</v>
      </c>
      <c r="T48" s="5">
        <v>359</v>
      </c>
      <c r="U48" s="5">
        <v>1096122</v>
      </c>
      <c r="V48" s="5">
        <v>0</v>
      </c>
      <c r="W48" s="5">
        <v>0</v>
      </c>
      <c r="X48" s="5">
        <v>359</v>
      </c>
      <c r="Y48" s="5">
        <v>1096122</v>
      </c>
      <c r="AA48" s="5">
        <v>91</v>
      </c>
      <c r="AB48" s="5">
        <v>665020</v>
      </c>
      <c r="AC48" s="5">
        <v>0</v>
      </c>
      <c r="AD48" s="5">
        <v>0</v>
      </c>
      <c r="AE48" s="5">
        <v>91</v>
      </c>
      <c r="AF48" s="5">
        <v>665020</v>
      </c>
      <c r="AG48" s="5">
        <v>2</v>
      </c>
      <c r="AH48" s="5">
        <v>12613</v>
      </c>
      <c r="AI48" s="5">
        <v>93</v>
      </c>
      <c r="AJ48" s="5">
        <v>677633</v>
      </c>
      <c r="AL48" s="5">
        <v>28</v>
      </c>
      <c r="AM48" s="5">
        <v>375124</v>
      </c>
      <c r="AN48" s="5">
        <v>2</v>
      </c>
      <c r="AO48" s="5">
        <v>32166</v>
      </c>
      <c r="AP48" s="5">
        <v>30</v>
      </c>
      <c r="AQ48" s="5">
        <v>407290</v>
      </c>
      <c r="AR48" s="5">
        <v>1</v>
      </c>
      <c r="AS48" s="5">
        <v>19341</v>
      </c>
      <c r="AT48" s="5">
        <v>31</v>
      </c>
      <c r="AU48" s="5">
        <v>426631</v>
      </c>
      <c r="AW48" s="5">
        <v>8</v>
      </c>
      <c r="AX48" s="5">
        <v>250178</v>
      </c>
      <c r="AY48" s="5">
        <v>0</v>
      </c>
      <c r="AZ48" s="5">
        <v>0</v>
      </c>
      <c r="BA48" s="5">
        <v>8</v>
      </c>
      <c r="BB48" s="5">
        <v>250178</v>
      </c>
      <c r="BC48" s="5">
        <v>0</v>
      </c>
      <c r="BD48" s="5">
        <v>0</v>
      </c>
      <c r="BE48" s="5">
        <v>8</v>
      </c>
      <c r="BF48" s="5">
        <v>250178</v>
      </c>
      <c r="BH48" s="5">
        <v>5</v>
      </c>
      <c r="BI48" s="5">
        <v>1925872</v>
      </c>
      <c r="BJ48" s="5">
        <v>0</v>
      </c>
      <c r="BK48" s="5">
        <v>0</v>
      </c>
      <c r="BL48" s="5">
        <v>5</v>
      </c>
      <c r="BM48" s="5">
        <v>1925872</v>
      </c>
      <c r="BN48" s="5">
        <v>4</v>
      </c>
      <c r="BO48" s="5">
        <v>405004</v>
      </c>
      <c r="BP48" s="5">
        <v>9</v>
      </c>
      <c r="BQ48" s="5">
        <v>2330876</v>
      </c>
      <c r="BS48" s="192">
        <v>1071</v>
      </c>
      <c r="BT48" s="192">
        <v>5196067</v>
      </c>
      <c r="BU48" s="192">
        <v>3</v>
      </c>
      <c r="BV48" s="192">
        <v>35086</v>
      </c>
      <c r="BW48" s="192">
        <v>1074</v>
      </c>
      <c r="BX48" s="192">
        <v>5231153</v>
      </c>
      <c r="BY48" s="192">
        <v>7</v>
      </c>
      <c r="BZ48" s="192">
        <v>436958</v>
      </c>
      <c r="CA48" s="192">
        <v>1081</v>
      </c>
      <c r="CB48" s="192">
        <v>5668111</v>
      </c>
    </row>
    <row r="49" spans="1:80" ht="15" customHeight="1">
      <c r="A49" s="1">
        <v>58</v>
      </c>
      <c r="B49" s="125">
        <v>16</v>
      </c>
      <c r="C49" s="125">
        <v>8</v>
      </c>
      <c r="D49" s="1" t="s">
        <v>647</v>
      </c>
      <c r="E49" s="5">
        <v>1053</v>
      </c>
      <c r="F49" s="5">
        <v>1622962</v>
      </c>
      <c r="G49" s="5">
        <v>3</v>
      </c>
      <c r="H49" s="5">
        <v>5200</v>
      </c>
      <c r="I49" s="5">
        <v>1056</v>
      </c>
      <c r="J49" s="5">
        <v>1628162</v>
      </c>
      <c r="K49" s="5">
        <v>2</v>
      </c>
      <c r="L49" s="5">
        <v>2324</v>
      </c>
      <c r="M49" s="5">
        <v>1058</v>
      </c>
      <c r="N49" s="5">
        <v>1630486</v>
      </c>
      <c r="P49" s="5">
        <v>973</v>
      </c>
      <c r="Q49" s="5">
        <v>3270714</v>
      </c>
      <c r="R49" s="5">
        <v>3</v>
      </c>
      <c r="S49" s="5">
        <v>13000</v>
      </c>
      <c r="T49" s="5">
        <v>976</v>
      </c>
      <c r="U49" s="5">
        <v>3283714</v>
      </c>
      <c r="V49" s="5">
        <v>9</v>
      </c>
      <c r="W49" s="5">
        <v>24370</v>
      </c>
      <c r="X49" s="5">
        <v>985</v>
      </c>
      <c r="Y49" s="5">
        <v>3308084</v>
      </c>
      <c r="AA49" s="5">
        <v>399</v>
      </c>
      <c r="AB49" s="5">
        <v>2936840</v>
      </c>
      <c r="AC49" s="5">
        <v>4</v>
      </c>
      <c r="AD49" s="5">
        <v>27046</v>
      </c>
      <c r="AE49" s="5">
        <v>403</v>
      </c>
      <c r="AF49" s="5">
        <v>2963886</v>
      </c>
      <c r="AG49" s="5">
        <v>6</v>
      </c>
      <c r="AH49" s="5">
        <v>51657</v>
      </c>
      <c r="AI49" s="5">
        <v>409</v>
      </c>
      <c r="AJ49" s="5">
        <v>3015543</v>
      </c>
      <c r="AL49" s="5">
        <v>179</v>
      </c>
      <c r="AM49" s="5">
        <v>2604090</v>
      </c>
      <c r="AN49" s="5">
        <v>0</v>
      </c>
      <c r="AO49" s="5">
        <v>0</v>
      </c>
      <c r="AP49" s="5">
        <v>179</v>
      </c>
      <c r="AQ49" s="5">
        <v>2604090</v>
      </c>
      <c r="AR49" s="5">
        <v>7</v>
      </c>
      <c r="AS49" s="5">
        <v>103850</v>
      </c>
      <c r="AT49" s="5">
        <v>186</v>
      </c>
      <c r="AU49" s="5">
        <v>2707940</v>
      </c>
      <c r="AW49" s="5">
        <v>87</v>
      </c>
      <c r="AX49" s="5">
        <v>2594715</v>
      </c>
      <c r="AY49" s="5">
        <v>2</v>
      </c>
      <c r="AZ49" s="5">
        <v>74397</v>
      </c>
      <c r="BA49" s="5">
        <v>89</v>
      </c>
      <c r="BB49" s="5">
        <v>2669112</v>
      </c>
      <c r="BC49" s="5">
        <v>13</v>
      </c>
      <c r="BD49" s="5">
        <v>490387</v>
      </c>
      <c r="BE49" s="5">
        <v>102</v>
      </c>
      <c r="BF49" s="5">
        <v>3159499</v>
      </c>
      <c r="BH49" s="5">
        <v>37</v>
      </c>
      <c r="BI49" s="5">
        <v>5453456</v>
      </c>
      <c r="BJ49" s="5">
        <v>2</v>
      </c>
      <c r="BK49" s="5">
        <v>333000</v>
      </c>
      <c r="BL49" s="5">
        <v>39</v>
      </c>
      <c r="BM49" s="5">
        <v>5786456</v>
      </c>
      <c r="BN49" s="5">
        <v>45</v>
      </c>
      <c r="BO49" s="5">
        <v>8125331</v>
      </c>
      <c r="BP49" s="5">
        <v>84</v>
      </c>
      <c r="BQ49" s="5">
        <v>13911787</v>
      </c>
      <c r="BS49" s="192">
        <v>2728</v>
      </c>
      <c r="BT49" s="192">
        <v>18482777</v>
      </c>
      <c r="BU49" s="192">
        <v>14</v>
      </c>
      <c r="BV49" s="192">
        <v>452643</v>
      </c>
      <c r="BW49" s="192">
        <v>2742</v>
      </c>
      <c r="BX49" s="192">
        <v>18935420</v>
      </c>
      <c r="BY49" s="192">
        <v>82</v>
      </c>
      <c r="BZ49" s="192">
        <v>8797919</v>
      </c>
      <c r="CA49" s="192">
        <v>2824</v>
      </c>
      <c r="CB49" s="192">
        <v>27733339</v>
      </c>
    </row>
    <row r="50" spans="1:80" ht="15" customHeight="1">
      <c r="A50" s="1">
        <v>59</v>
      </c>
      <c r="B50" s="125">
        <v>32</v>
      </c>
      <c r="C50" s="125">
        <v>8</v>
      </c>
      <c r="D50" s="9" t="s">
        <v>648</v>
      </c>
      <c r="E50" s="10">
        <v>600</v>
      </c>
      <c r="F50" s="10">
        <v>901690</v>
      </c>
      <c r="G50" s="10">
        <v>0</v>
      </c>
      <c r="H50" s="10">
        <v>0</v>
      </c>
      <c r="I50" s="10">
        <v>600</v>
      </c>
      <c r="J50" s="10">
        <v>901690</v>
      </c>
      <c r="K50" s="10">
        <v>0</v>
      </c>
      <c r="L50" s="10">
        <v>0</v>
      </c>
      <c r="M50" s="10">
        <v>600</v>
      </c>
      <c r="N50" s="10">
        <v>901690</v>
      </c>
      <c r="P50" s="10">
        <v>402</v>
      </c>
      <c r="Q50" s="10">
        <v>1213412</v>
      </c>
      <c r="R50" s="10">
        <v>1</v>
      </c>
      <c r="S50" s="10">
        <v>5000</v>
      </c>
      <c r="T50" s="10">
        <v>403</v>
      </c>
      <c r="U50" s="10">
        <v>1218412</v>
      </c>
      <c r="V50" s="10">
        <v>0</v>
      </c>
      <c r="W50" s="10">
        <v>0</v>
      </c>
      <c r="X50" s="10">
        <v>403</v>
      </c>
      <c r="Y50" s="10">
        <v>1218412</v>
      </c>
      <c r="AA50" s="10">
        <v>117</v>
      </c>
      <c r="AB50" s="10">
        <v>814753</v>
      </c>
      <c r="AC50" s="10">
        <v>0</v>
      </c>
      <c r="AD50" s="10">
        <v>0</v>
      </c>
      <c r="AE50" s="10">
        <v>117</v>
      </c>
      <c r="AF50" s="10">
        <v>814753</v>
      </c>
      <c r="AG50" s="10">
        <v>0</v>
      </c>
      <c r="AH50" s="10">
        <v>0</v>
      </c>
      <c r="AI50" s="10">
        <v>117</v>
      </c>
      <c r="AJ50" s="10">
        <v>814753</v>
      </c>
      <c r="AL50" s="10">
        <v>25</v>
      </c>
      <c r="AM50" s="10">
        <v>335108</v>
      </c>
      <c r="AN50" s="10">
        <v>1</v>
      </c>
      <c r="AO50" s="10">
        <v>14256</v>
      </c>
      <c r="AP50" s="10">
        <v>26</v>
      </c>
      <c r="AQ50" s="10">
        <v>349364</v>
      </c>
      <c r="AR50" s="10">
        <v>1</v>
      </c>
      <c r="AS50" s="10">
        <v>15922</v>
      </c>
      <c r="AT50" s="10">
        <v>27</v>
      </c>
      <c r="AU50" s="10">
        <v>365286</v>
      </c>
      <c r="AW50" s="10">
        <v>8</v>
      </c>
      <c r="AX50" s="10">
        <v>197477</v>
      </c>
      <c r="AY50" s="10">
        <v>0</v>
      </c>
      <c r="AZ50" s="10">
        <v>0</v>
      </c>
      <c r="BA50" s="10">
        <v>8</v>
      </c>
      <c r="BB50" s="10">
        <v>197477</v>
      </c>
      <c r="BC50" s="10">
        <v>5</v>
      </c>
      <c r="BD50" s="10">
        <v>198423</v>
      </c>
      <c r="BE50" s="10">
        <v>13</v>
      </c>
      <c r="BF50" s="10">
        <v>395900</v>
      </c>
      <c r="BH50" s="10">
        <v>10</v>
      </c>
      <c r="BI50" s="10">
        <v>1459223</v>
      </c>
      <c r="BJ50" s="10">
        <v>1</v>
      </c>
      <c r="BK50" s="10">
        <v>102700</v>
      </c>
      <c r="BL50" s="10">
        <v>11</v>
      </c>
      <c r="BM50" s="10">
        <v>1561923</v>
      </c>
      <c r="BN50" s="10">
        <v>19</v>
      </c>
      <c r="BO50" s="10">
        <v>4207288</v>
      </c>
      <c r="BP50" s="10">
        <v>30</v>
      </c>
      <c r="BQ50" s="10">
        <v>5769211</v>
      </c>
      <c r="BS50" s="192">
        <v>1162</v>
      </c>
      <c r="BT50" s="192">
        <v>4921663</v>
      </c>
      <c r="BU50" s="192">
        <v>3</v>
      </c>
      <c r="BV50" s="192">
        <v>121956</v>
      </c>
      <c r="BW50" s="192">
        <v>1165</v>
      </c>
      <c r="BX50" s="192">
        <v>5043619</v>
      </c>
      <c r="BY50" s="192">
        <v>25</v>
      </c>
      <c r="BZ50" s="192">
        <v>4421633</v>
      </c>
      <c r="CA50" s="192">
        <v>1190</v>
      </c>
      <c r="CB50" s="192">
        <v>9465252</v>
      </c>
    </row>
    <row r="51" spans="1:80" ht="15" customHeight="1">
      <c r="A51" s="1">
        <v>62</v>
      </c>
      <c r="B51" s="125">
        <v>2</v>
      </c>
      <c r="C51" s="125">
        <v>9</v>
      </c>
      <c r="D51" s="1" t="s">
        <v>649</v>
      </c>
      <c r="E51" s="5">
        <v>428</v>
      </c>
      <c r="F51" s="5">
        <v>642706</v>
      </c>
      <c r="G51" s="5">
        <v>2</v>
      </c>
      <c r="H51" s="5">
        <v>3300</v>
      </c>
      <c r="I51" s="5">
        <v>430</v>
      </c>
      <c r="J51" s="5">
        <v>646006</v>
      </c>
      <c r="K51" s="5">
        <v>1</v>
      </c>
      <c r="L51" s="5">
        <v>1361</v>
      </c>
      <c r="M51" s="5">
        <v>431</v>
      </c>
      <c r="N51" s="5">
        <v>647367</v>
      </c>
      <c r="P51" s="5">
        <v>286</v>
      </c>
      <c r="Q51" s="5">
        <v>913595</v>
      </c>
      <c r="R51" s="5">
        <v>13</v>
      </c>
      <c r="S51" s="5">
        <v>44929</v>
      </c>
      <c r="T51" s="5">
        <v>299</v>
      </c>
      <c r="U51" s="5">
        <v>958524</v>
      </c>
      <c r="V51" s="5">
        <v>1</v>
      </c>
      <c r="W51" s="5">
        <v>2970</v>
      </c>
      <c r="X51" s="5">
        <v>300</v>
      </c>
      <c r="Y51" s="5">
        <v>961494</v>
      </c>
      <c r="AA51" s="5">
        <v>94</v>
      </c>
      <c r="AB51" s="5">
        <v>661306</v>
      </c>
      <c r="AC51" s="5">
        <v>10</v>
      </c>
      <c r="AD51" s="5">
        <v>64648</v>
      </c>
      <c r="AE51" s="5">
        <v>104</v>
      </c>
      <c r="AF51" s="5">
        <v>725954</v>
      </c>
      <c r="AG51" s="5">
        <v>1</v>
      </c>
      <c r="AH51" s="5">
        <v>7478</v>
      </c>
      <c r="AI51" s="5">
        <v>105</v>
      </c>
      <c r="AJ51" s="5">
        <v>733432</v>
      </c>
      <c r="AL51" s="5">
        <v>45</v>
      </c>
      <c r="AM51" s="5">
        <v>599808</v>
      </c>
      <c r="AN51" s="5">
        <v>9</v>
      </c>
      <c r="AO51" s="5">
        <v>126020</v>
      </c>
      <c r="AP51" s="5">
        <v>54</v>
      </c>
      <c r="AQ51" s="5">
        <v>725828</v>
      </c>
      <c r="AR51" s="5">
        <v>0</v>
      </c>
      <c r="AS51" s="5">
        <v>0</v>
      </c>
      <c r="AT51" s="5">
        <v>54</v>
      </c>
      <c r="AU51" s="5">
        <v>725828</v>
      </c>
      <c r="AW51" s="5">
        <v>21</v>
      </c>
      <c r="AX51" s="5">
        <v>690582</v>
      </c>
      <c r="AY51" s="5">
        <v>7</v>
      </c>
      <c r="AZ51" s="5">
        <v>210964</v>
      </c>
      <c r="BA51" s="5">
        <v>28</v>
      </c>
      <c r="BB51" s="5">
        <v>901546</v>
      </c>
      <c r="BC51" s="5">
        <v>2</v>
      </c>
      <c r="BD51" s="5">
        <v>77647</v>
      </c>
      <c r="BE51" s="5">
        <v>30</v>
      </c>
      <c r="BF51" s="5">
        <v>979193</v>
      </c>
      <c r="BH51" s="5">
        <v>8</v>
      </c>
      <c r="BI51" s="5">
        <v>745067</v>
      </c>
      <c r="BJ51" s="5">
        <v>4</v>
      </c>
      <c r="BK51" s="5">
        <v>310220</v>
      </c>
      <c r="BL51" s="5">
        <v>12</v>
      </c>
      <c r="BM51" s="5">
        <v>1055287</v>
      </c>
      <c r="BN51" s="5">
        <v>2</v>
      </c>
      <c r="BO51" s="5">
        <v>113666</v>
      </c>
      <c r="BP51" s="5">
        <v>14</v>
      </c>
      <c r="BQ51" s="5">
        <v>1168953</v>
      </c>
      <c r="BS51" s="192">
        <v>882</v>
      </c>
      <c r="BT51" s="192">
        <v>4253064</v>
      </c>
      <c r="BU51" s="192">
        <v>45</v>
      </c>
      <c r="BV51" s="192">
        <v>760081</v>
      </c>
      <c r="BW51" s="192">
        <v>927</v>
      </c>
      <c r="BX51" s="192">
        <v>5013145</v>
      </c>
      <c r="BY51" s="192">
        <v>7</v>
      </c>
      <c r="BZ51" s="192">
        <v>203122</v>
      </c>
      <c r="CA51" s="192">
        <v>934</v>
      </c>
      <c r="CB51" s="192">
        <v>5216267</v>
      </c>
    </row>
    <row r="52" spans="1:80" ht="15" customHeight="1">
      <c r="A52" s="1">
        <v>63</v>
      </c>
      <c r="B52" s="125">
        <v>3</v>
      </c>
      <c r="C52" s="125">
        <v>9</v>
      </c>
      <c r="D52" s="1" t="s">
        <v>650</v>
      </c>
      <c r="E52" s="5">
        <v>662</v>
      </c>
      <c r="F52" s="5">
        <v>990620</v>
      </c>
      <c r="G52" s="5">
        <v>0</v>
      </c>
      <c r="H52" s="5">
        <v>0</v>
      </c>
      <c r="I52" s="5">
        <v>662</v>
      </c>
      <c r="J52" s="5">
        <v>990620</v>
      </c>
      <c r="K52" s="5">
        <v>6</v>
      </c>
      <c r="L52" s="5">
        <v>9016</v>
      </c>
      <c r="M52" s="5">
        <v>668</v>
      </c>
      <c r="N52" s="5">
        <v>999636</v>
      </c>
      <c r="P52" s="5">
        <v>374</v>
      </c>
      <c r="Q52" s="5">
        <v>1133699</v>
      </c>
      <c r="R52" s="5">
        <v>5</v>
      </c>
      <c r="S52" s="5">
        <v>15210</v>
      </c>
      <c r="T52" s="5">
        <v>379</v>
      </c>
      <c r="U52" s="5">
        <v>1148909</v>
      </c>
      <c r="V52" s="5">
        <v>8</v>
      </c>
      <c r="W52" s="5">
        <v>22980</v>
      </c>
      <c r="X52" s="5">
        <v>387</v>
      </c>
      <c r="Y52" s="5">
        <v>1171889</v>
      </c>
      <c r="AA52" s="5">
        <v>74</v>
      </c>
      <c r="AB52" s="5">
        <v>523633</v>
      </c>
      <c r="AC52" s="5">
        <v>4</v>
      </c>
      <c r="AD52" s="5">
        <v>25978</v>
      </c>
      <c r="AE52" s="5">
        <v>78</v>
      </c>
      <c r="AF52" s="5">
        <v>549611</v>
      </c>
      <c r="AG52" s="5">
        <v>3</v>
      </c>
      <c r="AH52" s="5">
        <v>21395</v>
      </c>
      <c r="AI52" s="5">
        <v>81</v>
      </c>
      <c r="AJ52" s="5">
        <v>571006</v>
      </c>
      <c r="AL52" s="5">
        <v>31</v>
      </c>
      <c r="AM52" s="5">
        <v>435218</v>
      </c>
      <c r="AN52" s="5">
        <v>1</v>
      </c>
      <c r="AO52" s="5">
        <v>16200</v>
      </c>
      <c r="AP52" s="5">
        <v>32</v>
      </c>
      <c r="AQ52" s="5">
        <v>451418</v>
      </c>
      <c r="AR52" s="5">
        <v>1</v>
      </c>
      <c r="AS52" s="5">
        <v>14664</v>
      </c>
      <c r="AT52" s="5">
        <v>33</v>
      </c>
      <c r="AU52" s="5">
        <v>466082</v>
      </c>
      <c r="AW52" s="5">
        <v>11</v>
      </c>
      <c r="AX52" s="5">
        <v>323190</v>
      </c>
      <c r="AY52" s="5">
        <v>0</v>
      </c>
      <c r="AZ52" s="5">
        <v>0</v>
      </c>
      <c r="BA52" s="5">
        <v>11</v>
      </c>
      <c r="BB52" s="5">
        <v>323190</v>
      </c>
      <c r="BC52" s="5">
        <v>3</v>
      </c>
      <c r="BD52" s="5">
        <v>115625</v>
      </c>
      <c r="BE52" s="5">
        <v>14</v>
      </c>
      <c r="BF52" s="5">
        <v>438815</v>
      </c>
      <c r="BH52" s="5">
        <v>2</v>
      </c>
      <c r="BI52" s="5">
        <v>141064</v>
      </c>
      <c r="BJ52" s="5">
        <v>0</v>
      </c>
      <c r="BK52" s="5">
        <v>0</v>
      </c>
      <c r="BL52" s="5">
        <v>2</v>
      </c>
      <c r="BM52" s="5">
        <v>141064</v>
      </c>
      <c r="BN52" s="5">
        <v>0</v>
      </c>
      <c r="BO52" s="5">
        <v>0</v>
      </c>
      <c r="BP52" s="5">
        <v>2</v>
      </c>
      <c r="BQ52" s="5">
        <v>141064</v>
      </c>
      <c r="BS52" s="192">
        <v>1154</v>
      </c>
      <c r="BT52" s="192">
        <v>3547424</v>
      </c>
      <c r="BU52" s="192">
        <v>10</v>
      </c>
      <c r="BV52" s="192">
        <v>57388</v>
      </c>
      <c r="BW52" s="192">
        <v>1164</v>
      </c>
      <c r="BX52" s="192">
        <v>3604812</v>
      </c>
      <c r="BY52" s="192">
        <v>21</v>
      </c>
      <c r="BZ52" s="192">
        <v>183680</v>
      </c>
      <c r="CA52" s="192">
        <v>1185</v>
      </c>
      <c r="CB52" s="192">
        <v>3788492</v>
      </c>
    </row>
    <row r="53" spans="1:80" ht="15" customHeight="1">
      <c r="A53" s="1">
        <v>64</v>
      </c>
      <c r="B53" s="125">
        <v>12</v>
      </c>
      <c r="C53" s="125">
        <v>9</v>
      </c>
      <c r="D53" s="1" t="s">
        <v>664</v>
      </c>
      <c r="E53" s="5">
        <v>842</v>
      </c>
      <c r="F53" s="5">
        <v>1277033</v>
      </c>
      <c r="G53" s="5">
        <v>5</v>
      </c>
      <c r="H53" s="5">
        <v>7260</v>
      </c>
      <c r="I53" s="5">
        <v>847</v>
      </c>
      <c r="J53" s="5">
        <v>1284293</v>
      </c>
      <c r="K53" s="5">
        <v>8</v>
      </c>
      <c r="L53" s="5">
        <v>11279</v>
      </c>
      <c r="M53" s="5">
        <v>855</v>
      </c>
      <c r="N53" s="5">
        <v>1295572</v>
      </c>
      <c r="P53" s="5">
        <v>623</v>
      </c>
      <c r="Q53" s="5">
        <v>2072381</v>
      </c>
      <c r="R53" s="5">
        <v>12</v>
      </c>
      <c r="S53" s="5">
        <v>47210</v>
      </c>
      <c r="T53" s="5">
        <v>635</v>
      </c>
      <c r="U53" s="5">
        <v>2119591</v>
      </c>
      <c r="V53" s="5">
        <v>4</v>
      </c>
      <c r="W53" s="5">
        <v>13642</v>
      </c>
      <c r="X53" s="5">
        <v>639</v>
      </c>
      <c r="Y53" s="5">
        <v>2133233</v>
      </c>
      <c r="AA53" s="5">
        <v>255</v>
      </c>
      <c r="AB53" s="5">
        <v>1811491</v>
      </c>
      <c r="AC53" s="5">
        <v>15</v>
      </c>
      <c r="AD53" s="5">
        <v>113539</v>
      </c>
      <c r="AE53" s="5">
        <v>270</v>
      </c>
      <c r="AF53" s="5">
        <v>1925030</v>
      </c>
      <c r="AG53" s="5">
        <v>3</v>
      </c>
      <c r="AH53" s="5">
        <v>22840</v>
      </c>
      <c r="AI53" s="5">
        <v>273</v>
      </c>
      <c r="AJ53" s="5">
        <v>1947870</v>
      </c>
      <c r="AL53" s="5">
        <v>127</v>
      </c>
      <c r="AM53" s="5">
        <v>1744788</v>
      </c>
      <c r="AN53" s="5">
        <v>9</v>
      </c>
      <c r="AO53" s="5">
        <v>137870</v>
      </c>
      <c r="AP53" s="5">
        <v>136</v>
      </c>
      <c r="AQ53" s="5">
        <v>1882658</v>
      </c>
      <c r="AR53" s="5">
        <v>2</v>
      </c>
      <c r="AS53" s="5">
        <v>31810</v>
      </c>
      <c r="AT53" s="5">
        <v>138</v>
      </c>
      <c r="AU53" s="5">
        <v>1914468</v>
      </c>
      <c r="AW53" s="5">
        <v>45</v>
      </c>
      <c r="AX53" s="5">
        <v>1362989</v>
      </c>
      <c r="AY53" s="5">
        <v>2</v>
      </c>
      <c r="AZ53" s="5">
        <v>58781</v>
      </c>
      <c r="BA53" s="5">
        <v>47</v>
      </c>
      <c r="BB53" s="5">
        <v>1421770</v>
      </c>
      <c r="BC53" s="5">
        <v>9</v>
      </c>
      <c r="BD53" s="5">
        <v>313772</v>
      </c>
      <c r="BE53" s="5">
        <v>56</v>
      </c>
      <c r="BF53" s="5">
        <v>1735542</v>
      </c>
      <c r="BH53" s="5">
        <v>19</v>
      </c>
      <c r="BI53" s="5">
        <v>2216770</v>
      </c>
      <c r="BJ53" s="5">
        <v>1</v>
      </c>
      <c r="BK53" s="5">
        <v>265318</v>
      </c>
      <c r="BL53" s="5">
        <v>20</v>
      </c>
      <c r="BM53" s="5">
        <v>2482088</v>
      </c>
      <c r="BN53" s="5">
        <v>11</v>
      </c>
      <c r="BO53" s="5">
        <v>3409316</v>
      </c>
      <c r="BP53" s="5">
        <v>31</v>
      </c>
      <c r="BQ53" s="5">
        <v>5891404</v>
      </c>
      <c r="BS53" s="192">
        <v>1911</v>
      </c>
      <c r="BT53" s="192">
        <v>10485452</v>
      </c>
      <c r="BU53" s="192">
        <v>44</v>
      </c>
      <c r="BV53" s="192">
        <v>629978</v>
      </c>
      <c r="BW53" s="192">
        <v>1955</v>
      </c>
      <c r="BX53" s="192">
        <v>11115430</v>
      </c>
      <c r="BY53" s="192">
        <v>37</v>
      </c>
      <c r="BZ53" s="192">
        <v>3802659</v>
      </c>
      <c r="CA53" s="192">
        <v>1992</v>
      </c>
      <c r="CB53" s="192">
        <v>14918089</v>
      </c>
    </row>
    <row r="54" spans="1:80" ht="15" customHeight="1">
      <c r="A54" s="1">
        <v>65</v>
      </c>
      <c r="B54" s="125">
        <v>13</v>
      </c>
      <c r="C54" s="125">
        <v>9</v>
      </c>
      <c r="D54" s="1" t="s">
        <v>729</v>
      </c>
      <c r="E54" s="5">
        <v>813</v>
      </c>
      <c r="F54" s="5">
        <v>1226170</v>
      </c>
      <c r="G54" s="5">
        <v>31</v>
      </c>
      <c r="H54" s="5">
        <v>47314</v>
      </c>
      <c r="I54" s="5">
        <v>844</v>
      </c>
      <c r="J54" s="5">
        <v>1273484</v>
      </c>
      <c r="K54" s="5">
        <v>3</v>
      </c>
      <c r="L54" s="5">
        <v>5133</v>
      </c>
      <c r="M54" s="5">
        <v>847</v>
      </c>
      <c r="N54" s="5">
        <v>1278617</v>
      </c>
      <c r="P54" s="5">
        <v>694</v>
      </c>
      <c r="Q54" s="5">
        <v>2193491</v>
      </c>
      <c r="R54" s="5">
        <v>52</v>
      </c>
      <c r="S54" s="5">
        <v>182922</v>
      </c>
      <c r="T54" s="5">
        <v>746</v>
      </c>
      <c r="U54" s="5">
        <v>2376413</v>
      </c>
      <c r="V54" s="5">
        <v>1</v>
      </c>
      <c r="W54" s="5">
        <v>3217</v>
      </c>
      <c r="X54" s="5">
        <v>747</v>
      </c>
      <c r="Y54" s="5">
        <v>2379630</v>
      </c>
      <c r="AA54" s="5">
        <v>220</v>
      </c>
      <c r="AB54" s="5">
        <v>1545063</v>
      </c>
      <c r="AC54" s="5">
        <v>33</v>
      </c>
      <c r="AD54" s="5">
        <v>228537</v>
      </c>
      <c r="AE54" s="5">
        <v>253</v>
      </c>
      <c r="AF54" s="5">
        <v>1773600</v>
      </c>
      <c r="AG54" s="5">
        <v>4</v>
      </c>
      <c r="AH54" s="5">
        <v>30562</v>
      </c>
      <c r="AI54" s="5">
        <v>257</v>
      </c>
      <c r="AJ54" s="5">
        <v>1804162</v>
      </c>
      <c r="AL54" s="5">
        <v>84</v>
      </c>
      <c r="AM54" s="5">
        <v>1167761</v>
      </c>
      <c r="AN54" s="5">
        <v>17</v>
      </c>
      <c r="AO54" s="5">
        <v>230640</v>
      </c>
      <c r="AP54" s="5">
        <v>101</v>
      </c>
      <c r="AQ54" s="5">
        <v>1398401</v>
      </c>
      <c r="AR54" s="5">
        <v>2</v>
      </c>
      <c r="AS54" s="5">
        <v>29513</v>
      </c>
      <c r="AT54" s="5">
        <v>103</v>
      </c>
      <c r="AU54" s="5">
        <v>1427914</v>
      </c>
      <c r="AW54" s="5">
        <v>27</v>
      </c>
      <c r="AX54" s="5">
        <v>745929</v>
      </c>
      <c r="AY54" s="5">
        <v>11</v>
      </c>
      <c r="AZ54" s="5">
        <v>313318</v>
      </c>
      <c r="BA54" s="5">
        <v>38</v>
      </c>
      <c r="BB54" s="5">
        <v>1059247</v>
      </c>
      <c r="BC54" s="5">
        <v>6</v>
      </c>
      <c r="BD54" s="5">
        <v>197268</v>
      </c>
      <c r="BE54" s="5">
        <v>44</v>
      </c>
      <c r="BF54" s="5">
        <v>1256515</v>
      </c>
      <c r="BH54" s="5">
        <v>8</v>
      </c>
      <c r="BI54" s="5">
        <v>1041995</v>
      </c>
      <c r="BJ54" s="5">
        <v>4</v>
      </c>
      <c r="BK54" s="5">
        <v>279300</v>
      </c>
      <c r="BL54" s="5">
        <v>12</v>
      </c>
      <c r="BM54" s="5">
        <v>1321295</v>
      </c>
      <c r="BN54" s="5">
        <v>9</v>
      </c>
      <c r="BO54" s="5">
        <v>2207984</v>
      </c>
      <c r="BP54" s="5">
        <v>21</v>
      </c>
      <c r="BQ54" s="5">
        <v>3529279</v>
      </c>
      <c r="BS54" s="192">
        <v>1846</v>
      </c>
      <c r="BT54" s="192">
        <v>7920409</v>
      </c>
      <c r="BU54" s="192">
        <v>148</v>
      </c>
      <c r="BV54" s="192">
        <v>1282031</v>
      </c>
      <c r="BW54" s="192">
        <v>1994</v>
      </c>
      <c r="BX54" s="192">
        <v>9202440</v>
      </c>
      <c r="BY54" s="192">
        <v>25</v>
      </c>
      <c r="BZ54" s="192">
        <v>2473677</v>
      </c>
      <c r="CA54" s="192">
        <v>2019</v>
      </c>
      <c r="CB54" s="192">
        <v>11676117</v>
      </c>
    </row>
    <row r="55" spans="1:80" ht="15" customHeight="1">
      <c r="A55" s="1">
        <v>66</v>
      </c>
      <c r="B55" s="125">
        <v>41</v>
      </c>
      <c r="C55" s="125">
        <v>9</v>
      </c>
      <c r="D55" s="1" t="s">
        <v>730</v>
      </c>
      <c r="E55" s="5">
        <v>758</v>
      </c>
      <c r="F55" s="5">
        <v>1138312</v>
      </c>
      <c r="G55" s="5">
        <v>12</v>
      </c>
      <c r="H55" s="5">
        <v>18540</v>
      </c>
      <c r="I55" s="5">
        <v>770</v>
      </c>
      <c r="J55" s="5">
        <v>1156852</v>
      </c>
      <c r="K55" s="5">
        <v>5</v>
      </c>
      <c r="L55" s="5">
        <v>7162</v>
      </c>
      <c r="M55" s="5">
        <v>775</v>
      </c>
      <c r="N55" s="5">
        <v>1164014</v>
      </c>
      <c r="P55" s="5">
        <v>545</v>
      </c>
      <c r="Q55" s="5">
        <v>1705489</v>
      </c>
      <c r="R55" s="5">
        <v>17</v>
      </c>
      <c r="S55" s="5">
        <v>57300</v>
      </c>
      <c r="T55" s="5">
        <v>562</v>
      </c>
      <c r="U55" s="5">
        <v>1762789</v>
      </c>
      <c r="V55" s="5">
        <v>14</v>
      </c>
      <c r="W55" s="5">
        <v>50923</v>
      </c>
      <c r="X55" s="5">
        <v>576</v>
      </c>
      <c r="Y55" s="5">
        <v>1813712</v>
      </c>
      <c r="AA55" s="5">
        <v>124</v>
      </c>
      <c r="AB55" s="5">
        <v>854121</v>
      </c>
      <c r="AC55" s="5">
        <v>15</v>
      </c>
      <c r="AD55" s="5">
        <v>109244</v>
      </c>
      <c r="AE55" s="5">
        <v>139</v>
      </c>
      <c r="AF55" s="5">
        <v>963365</v>
      </c>
      <c r="AG55" s="5">
        <v>10</v>
      </c>
      <c r="AH55" s="5">
        <v>62817</v>
      </c>
      <c r="AI55" s="5">
        <v>149</v>
      </c>
      <c r="AJ55" s="5">
        <v>1026182</v>
      </c>
      <c r="AL55" s="5">
        <v>51</v>
      </c>
      <c r="AM55" s="5">
        <v>687086</v>
      </c>
      <c r="AN55" s="5">
        <v>8</v>
      </c>
      <c r="AO55" s="5">
        <v>115850</v>
      </c>
      <c r="AP55" s="5">
        <v>59</v>
      </c>
      <c r="AQ55" s="5">
        <v>802936</v>
      </c>
      <c r="AR55" s="5">
        <v>4</v>
      </c>
      <c r="AS55" s="5">
        <v>63617</v>
      </c>
      <c r="AT55" s="5">
        <v>63</v>
      </c>
      <c r="AU55" s="5">
        <v>866553</v>
      </c>
      <c r="AW55" s="5">
        <v>19</v>
      </c>
      <c r="AX55" s="5">
        <v>583058</v>
      </c>
      <c r="AY55" s="5">
        <v>5</v>
      </c>
      <c r="AZ55" s="5">
        <v>125127</v>
      </c>
      <c r="BA55" s="5">
        <v>24</v>
      </c>
      <c r="BB55" s="5">
        <v>708185</v>
      </c>
      <c r="BC55" s="5">
        <v>4</v>
      </c>
      <c r="BD55" s="5">
        <v>146523</v>
      </c>
      <c r="BE55" s="5">
        <v>28</v>
      </c>
      <c r="BF55" s="5">
        <v>854708</v>
      </c>
      <c r="BH55" s="5">
        <v>1</v>
      </c>
      <c r="BI55" s="5">
        <v>306539</v>
      </c>
      <c r="BJ55" s="5">
        <v>1</v>
      </c>
      <c r="BK55" s="5">
        <v>139147</v>
      </c>
      <c r="BL55" s="5">
        <v>2</v>
      </c>
      <c r="BM55" s="5">
        <v>445686</v>
      </c>
      <c r="BN55" s="5">
        <v>4</v>
      </c>
      <c r="BO55" s="5">
        <v>269589</v>
      </c>
      <c r="BP55" s="5">
        <v>6</v>
      </c>
      <c r="BQ55" s="5">
        <v>715275</v>
      </c>
      <c r="BS55" s="192">
        <v>1498</v>
      </c>
      <c r="BT55" s="192">
        <v>5274605</v>
      </c>
      <c r="BU55" s="192">
        <v>58</v>
      </c>
      <c r="BV55" s="192">
        <v>565208</v>
      </c>
      <c r="BW55" s="192">
        <v>1556</v>
      </c>
      <c r="BX55" s="192">
        <v>5839813</v>
      </c>
      <c r="BY55" s="192">
        <v>41</v>
      </c>
      <c r="BZ55" s="192">
        <v>600631</v>
      </c>
      <c r="CA55" s="192">
        <v>1597</v>
      </c>
      <c r="CB55" s="192">
        <v>6440444</v>
      </c>
    </row>
    <row r="56" spans="1:80" ht="15" customHeight="1" thickBot="1">
      <c r="A56" s="1">
        <v>67</v>
      </c>
      <c r="B56" s="125">
        <v>47</v>
      </c>
      <c r="C56" s="125">
        <v>9</v>
      </c>
      <c r="D56" s="9" t="s">
        <v>731</v>
      </c>
      <c r="E56" s="10">
        <v>1459</v>
      </c>
      <c r="F56" s="10">
        <v>2147200</v>
      </c>
      <c r="G56" s="10">
        <v>10</v>
      </c>
      <c r="H56" s="10">
        <v>17003</v>
      </c>
      <c r="I56" s="10">
        <v>1469</v>
      </c>
      <c r="J56" s="10">
        <v>2164203</v>
      </c>
      <c r="K56" s="10">
        <v>4</v>
      </c>
      <c r="L56" s="10">
        <v>6824</v>
      </c>
      <c r="M56" s="10">
        <v>1473</v>
      </c>
      <c r="N56" s="10">
        <v>2171027</v>
      </c>
      <c r="P56" s="10">
        <v>1125</v>
      </c>
      <c r="Q56" s="10">
        <v>3645572</v>
      </c>
      <c r="R56" s="10">
        <v>29</v>
      </c>
      <c r="S56" s="10">
        <v>103268</v>
      </c>
      <c r="T56" s="10">
        <v>1154</v>
      </c>
      <c r="U56" s="10">
        <v>3748840</v>
      </c>
      <c r="V56" s="10">
        <v>7</v>
      </c>
      <c r="W56" s="10">
        <v>24657</v>
      </c>
      <c r="X56" s="10">
        <v>1161</v>
      </c>
      <c r="Y56" s="10">
        <v>3773497</v>
      </c>
      <c r="AA56" s="10">
        <v>384</v>
      </c>
      <c r="AB56" s="10">
        <v>2768517</v>
      </c>
      <c r="AC56" s="10">
        <v>35</v>
      </c>
      <c r="AD56" s="10">
        <v>256570</v>
      </c>
      <c r="AE56" s="10">
        <v>419</v>
      </c>
      <c r="AF56" s="10">
        <v>3025087</v>
      </c>
      <c r="AG56" s="10">
        <v>2</v>
      </c>
      <c r="AH56" s="10">
        <v>13912</v>
      </c>
      <c r="AI56" s="10">
        <v>421</v>
      </c>
      <c r="AJ56" s="10">
        <v>3038999</v>
      </c>
      <c r="AL56" s="10">
        <v>181</v>
      </c>
      <c r="AM56" s="10">
        <v>2558292</v>
      </c>
      <c r="AN56" s="10">
        <v>39</v>
      </c>
      <c r="AO56" s="10">
        <v>567496</v>
      </c>
      <c r="AP56" s="10">
        <v>220</v>
      </c>
      <c r="AQ56" s="10">
        <v>3125788</v>
      </c>
      <c r="AR56" s="10">
        <v>10</v>
      </c>
      <c r="AS56" s="10">
        <v>153471</v>
      </c>
      <c r="AT56" s="10">
        <v>230</v>
      </c>
      <c r="AU56" s="10">
        <v>3279259</v>
      </c>
      <c r="AW56" s="10">
        <v>82</v>
      </c>
      <c r="AX56" s="10">
        <v>2417889</v>
      </c>
      <c r="AY56" s="10">
        <v>26</v>
      </c>
      <c r="AZ56" s="10">
        <v>781220</v>
      </c>
      <c r="BA56" s="10">
        <v>108</v>
      </c>
      <c r="BB56" s="10">
        <v>3199109</v>
      </c>
      <c r="BC56" s="10">
        <v>9</v>
      </c>
      <c r="BD56" s="10">
        <v>326217</v>
      </c>
      <c r="BE56" s="10">
        <v>117</v>
      </c>
      <c r="BF56" s="10">
        <v>3525326</v>
      </c>
      <c r="BH56" s="10">
        <v>21</v>
      </c>
      <c r="BI56" s="10">
        <v>1838382</v>
      </c>
      <c r="BJ56" s="10">
        <v>9</v>
      </c>
      <c r="BK56" s="10">
        <v>1089923</v>
      </c>
      <c r="BL56" s="10">
        <v>30</v>
      </c>
      <c r="BM56" s="10">
        <v>2928305</v>
      </c>
      <c r="BN56" s="10">
        <v>25</v>
      </c>
      <c r="BO56" s="10">
        <v>6891045</v>
      </c>
      <c r="BP56" s="10">
        <v>55</v>
      </c>
      <c r="BQ56" s="10">
        <v>9819350</v>
      </c>
      <c r="BS56" s="192">
        <v>3252</v>
      </c>
      <c r="BT56" s="192">
        <v>15375852</v>
      </c>
      <c r="BU56" s="192">
        <v>148</v>
      </c>
      <c r="BV56" s="192">
        <v>2815480</v>
      </c>
      <c r="BW56" s="192">
        <v>3400</v>
      </c>
      <c r="BX56" s="192">
        <v>18191332</v>
      </c>
      <c r="BY56" s="192">
        <v>57</v>
      </c>
      <c r="BZ56" s="192">
        <v>7416126</v>
      </c>
      <c r="CA56" s="192">
        <v>3457</v>
      </c>
      <c r="CB56" s="192">
        <v>25607458</v>
      </c>
    </row>
    <row r="57" spans="1:81" s="2" customFormat="1" ht="15" customHeight="1" thickBot="1">
      <c r="A57" s="2">
        <v>69</v>
      </c>
      <c r="B57" s="28">
        <v>51</v>
      </c>
      <c r="C57" s="28">
        <v>10</v>
      </c>
      <c r="D57" s="121" t="s">
        <v>677</v>
      </c>
      <c r="E57" s="33">
        <v>29252</v>
      </c>
      <c r="F57" s="33">
        <v>43716437</v>
      </c>
      <c r="G57" s="33">
        <v>262</v>
      </c>
      <c r="H57" s="33">
        <v>404396</v>
      </c>
      <c r="I57" s="33">
        <v>29514</v>
      </c>
      <c r="J57" s="33">
        <v>44120833</v>
      </c>
      <c r="K57" s="33">
        <v>160</v>
      </c>
      <c r="L57" s="33">
        <v>234082</v>
      </c>
      <c r="M57" s="33">
        <v>29674</v>
      </c>
      <c r="N57" s="33">
        <v>44354915</v>
      </c>
      <c r="P57" s="33">
        <v>21572</v>
      </c>
      <c r="Q57" s="33">
        <v>69340216</v>
      </c>
      <c r="R57" s="33">
        <v>514</v>
      </c>
      <c r="S57" s="33">
        <v>1805045</v>
      </c>
      <c r="T57" s="33">
        <v>22086</v>
      </c>
      <c r="U57" s="33">
        <v>71145261</v>
      </c>
      <c r="V57" s="33">
        <v>252</v>
      </c>
      <c r="W57" s="33">
        <v>797735</v>
      </c>
      <c r="X57" s="33">
        <v>22338</v>
      </c>
      <c r="Y57" s="33">
        <v>71942996</v>
      </c>
      <c r="AA57" s="33">
        <v>7502</v>
      </c>
      <c r="AB57" s="33">
        <v>53226449</v>
      </c>
      <c r="AC57" s="33">
        <v>496</v>
      </c>
      <c r="AD57" s="33">
        <v>3618739</v>
      </c>
      <c r="AE57" s="33">
        <v>7998</v>
      </c>
      <c r="AF57" s="33">
        <v>56845188</v>
      </c>
      <c r="AG57" s="33">
        <v>154</v>
      </c>
      <c r="AH57" s="33">
        <v>1097266</v>
      </c>
      <c r="AI57" s="33">
        <v>8152</v>
      </c>
      <c r="AJ57" s="33">
        <v>57942454</v>
      </c>
      <c r="AL57" s="33">
        <v>3299</v>
      </c>
      <c r="AM57" s="33">
        <v>46128703</v>
      </c>
      <c r="AN57" s="33">
        <v>460</v>
      </c>
      <c r="AO57" s="33">
        <v>6718427</v>
      </c>
      <c r="AP57" s="33">
        <v>3759</v>
      </c>
      <c r="AQ57" s="33">
        <v>52847130</v>
      </c>
      <c r="AR57" s="33">
        <v>136</v>
      </c>
      <c r="AS57" s="33">
        <v>1958614</v>
      </c>
      <c r="AT57" s="33">
        <v>3895</v>
      </c>
      <c r="AU57" s="33">
        <v>54805744</v>
      </c>
      <c r="AW57" s="33">
        <v>1357</v>
      </c>
      <c r="AX57" s="33">
        <v>40551229</v>
      </c>
      <c r="AY57" s="33">
        <v>386</v>
      </c>
      <c r="AZ57" s="33">
        <v>11966133</v>
      </c>
      <c r="BA57" s="33">
        <v>1743</v>
      </c>
      <c r="BB57" s="33">
        <v>52517362</v>
      </c>
      <c r="BC57" s="33">
        <v>201</v>
      </c>
      <c r="BD57" s="33">
        <v>6587057</v>
      </c>
      <c r="BE57" s="33">
        <v>1944</v>
      </c>
      <c r="BF57" s="33">
        <v>59104419</v>
      </c>
      <c r="BH57" s="33">
        <v>409</v>
      </c>
      <c r="BI57" s="33">
        <v>47958129</v>
      </c>
      <c r="BJ57" s="33">
        <v>216</v>
      </c>
      <c r="BK57" s="33">
        <v>26334643</v>
      </c>
      <c r="BL57" s="33">
        <v>625</v>
      </c>
      <c r="BM57" s="33">
        <v>74292772</v>
      </c>
      <c r="BN57" s="33">
        <v>542</v>
      </c>
      <c r="BO57" s="33">
        <v>168892117</v>
      </c>
      <c r="BP57" s="33">
        <v>1167</v>
      </c>
      <c r="BQ57" s="33">
        <v>243184889</v>
      </c>
      <c r="BS57" s="35">
        <v>63391</v>
      </c>
      <c r="BT57" s="35">
        <v>300921163</v>
      </c>
      <c r="BU57" s="35">
        <v>2334</v>
      </c>
      <c r="BV57" s="35">
        <v>50847383</v>
      </c>
      <c r="BW57" s="35">
        <v>65725</v>
      </c>
      <c r="BX57" s="35">
        <v>351768546</v>
      </c>
      <c r="BY57" s="35">
        <v>1445</v>
      </c>
      <c r="BZ57" s="35">
        <v>179566871</v>
      </c>
      <c r="CA57" s="215">
        <v>67170</v>
      </c>
      <c r="CB57" s="216">
        <v>531335417</v>
      </c>
      <c r="CC57" s="195" t="s">
        <v>783</v>
      </c>
    </row>
    <row r="58" spans="1:80" ht="15" customHeight="1">
      <c r="A58" s="1">
        <v>70</v>
      </c>
      <c r="D58" s="2" t="s">
        <v>513</v>
      </c>
      <c r="E58" s="5"/>
      <c r="F58" s="5"/>
      <c r="G58" s="5"/>
      <c r="H58" s="5"/>
      <c r="I58" s="5"/>
      <c r="J58" s="5"/>
      <c r="K58" s="5"/>
      <c r="L58" s="5"/>
      <c r="M58" s="5"/>
      <c r="N58" s="5"/>
      <c r="P58" s="5"/>
      <c r="Q58" s="5"/>
      <c r="R58" s="5"/>
      <c r="S58" s="5"/>
      <c r="T58" s="5"/>
      <c r="U58" s="5"/>
      <c r="V58" s="5"/>
      <c r="W58" s="5"/>
      <c r="X58" s="5"/>
      <c r="Y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S58" s="192"/>
      <c r="BT58" s="192"/>
      <c r="BU58" s="192"/>
      <c r="BV58" s="192"/>
      <c r="BW58" s="192"/>
      <c r="BX58" s="192"/>
      <c r="BY58" s="192"/>
      <c r="BZ58" s="192"/>
      <c r="CA58" s="192"/>
      <c r="CB58" s="192"/>
    </row>
    <row r="59" spans="1:80" ht="15" customHeight="1">
      <c r="A59" s="1">
        <v>71</v>
      </c>
      <c r="D59" s="1" t="s">
        <v>605</v>
      </c>
      <c r="E59" s="5">
        <v>833</v>
      </c>
      <c r="F59" s="5">
        <v>1274384</v>
      </c>
      <c r="G59" s="5">
        <v>3</v>
      </c>
      <c r="H59" s="5">
        <v>5100</v>
      </c>
      <c r="I59" s="5">
        <v>836</v>
      </c>
      <c r="J59" s="5">
        <v>1279484</v>
      </c>
      <c r="K59" s="5">
        <v>0</v>
      </c>
      <c r="L59" s="5">
        <v>0</v>
      </c>
      <c r="M59" s="5">
        <v>836</v>
      </c>
      <c r="N59" s="5">
        <v>1279484</v>
      </c>
      <c r="P59" s="5">
        <v>595</v>
      </c>
      <c r="Q59" s="5">
        <v>1816572</v>
      </c>
      <c r="R59" s="5">
        <v>8</v>
      </c>
      <c r="S59" s="5">
        <v>24286</v>
      </c>
      <c r="T59" s="5">
        <v>603</v>
      </c>
      <c r="U59" s="5">
        <v>1840858</v>
      </c>
      <c r="V59" s="5">
        <v>1</v>
      </c>
      <c r="W59" s="5">
        <v>4146</v>
      </c>
      <c r="X59" s="5">
        <v>604</v>
      </c>
      <c r="Y59" s="5">
        <v>1845004</v>
      </c>
      <c r="AA59" s="5">
        <v>160</v>
      </c>
      <c r="AB59" s="5">
        <v>1141757</v>
      </c>
      <c r="AC59" s="5">
        <v>11</v>
      </c>
      <c r="AD59" s="5">
        <v>82408</v>
      </c>
      <c r="AE59" s="5">
        <v>171</v>
      </c>
      <c r="AF59" s="5">
        <v>1224165</v>
      </c>
      <c r="AG59" s="5">
        <v>1</v>
      </c>
      <c r="AH59" s="5">
        <v>9119</v>
      </c>
      <c r="AI59" s="5">
        <v>172</v>
      </c>
      <c r="AJ59" s="5">
        <v>1233284</v>
      </c>
      <c r="AL59" s="5">
        <v>63</v>
      </c>
      <c r="AM59" s="5">
        <v>887954</v>
      </c>
      <c r="AN59" s="5">
        <v>13</v>
      </c>
      <c r="AO59" s="5">
        <v>186606</v>
      </c>
      <c r="AP59" s="5">
        <v>76</v>
      </c>
      <c r="AQ59" s="5">
        <v>1074560</v>
      </c>
      <c r="AR59" s="5">
        <v>2</v>
      </c>
      <c r="AS59" s="5">
        <v>32613</v>
      </c>
      <c r="AT59" s="5">
        <v>78</v>
      </c>
      <c r="AU59" s="5">
        <v>1107173</v>
      </c>
      <c r="AW59" s="5">
        <v>27</v>
      </c>
      <c r="AX59" s="5">
        <v>817863</v>
      </c>
      <c r="AY59" s="5">
        <v>10</v>
      </c>
      <c r="AZ59" s="5">
        <v>341702</v>
      </c>
      <c r="BA59" s="5">
        <v>37</v>
      </c>
      <c r="BB59" s="5">
        <v>1159565</v>
      </c>
      <c r="BC59" s="5">
        <v>2</v>
      </c>
      <c r="BD59" s="5">
        <v>48277</v>
      </c>
      <c r="BE59" s="5">
        <v>39</v>
      </c>
      <c r="BF59" s="5">
        <v>1207842</v>
      </c>
      <c r="BH59" s="5">
        <v>1</v>
      </c>
      <c r="BI59" s="5">
        <v>61360</v>
      </c>
      <c r="BJ59" s="5">
        <v>6</v>
      </c>
      <c r="BK59" s="5">
        <v>633526</v>
      </c>
      <c r="BL59" s="5">
        <v>7</v>
      </c>
      <c r="BM59" s="5">
        <v>694886</v>
      </c>
      <c r="BN59" s="5">
        <v>2</v>
      </c>
      <c r="BO59" s="5">
        <v>224337</v>
      </c>
      <c r="BP59" s="5">
        <v>9</v>
      </c>
      <c r="BQ59" s="5">
        <v>919223</v>
      </c>
      <c r="BS59" s="192">
        <v>1679</v>
      </c>
      <c r="BT59" s="192">
        <v>5999890</v>
      </c>
      <c r="BU59" s="192">
        <v>51</v>
      </c>
      <c r="BV59" s="192">
        <v>1273628</v>
      </c>
      <c r="BW59" s="192">
        <v>1730</v>
      </c>
      <c r="BX59" s="192">
        <v>7273518</v>
      </c>
      <c r="BY59" s="192">
        <v>8</v>
      </c>
      <c r="BZ59" s="192">
        <v>318492</v>
      </c>
      <c r="CA59" s="192">
        <v>1738</v>
      </c>
      <c r="CB59" s="192">
        <v>7592010</v>
      </c>
    </row>
    <row r="60" spans="1:80" ht="15" customHeight="1">
      <c r="A60" s="1">
        <v>72</v>
      </c>
      <c r="D60" s="9" t="s">
        <v>606</v>
      </c>
      <c r="E60" s="10">
        <v>484</v>
      </c>
      <c r="F60" s="10">
        <v>729549</v>
      </c>
      <c r="G60" s="10">
        <v>3</v>
      </c>
      <c r="H60" s="10">
        <v>4490</v>
      </c>
      <c r="I60" s="10">
        <v>487</v>
      </c>
      <c r="J60" s="10">
        <v>734039</v>
      </c>
      <c r="K60" s="10">
        <v>9</v>
      </c>
      <c r="L60" s="10">
        <v>13150</v>
      </c>
      <c r="M60" s="10">
        <v>496</v>
      </c>
      <c r="N60" s="10">
        <v>747189</v>
      </c>
      <c r="P60" s="10">
        <v>323</v>
      </c>
      <c r="Q60" s="10">
        <v>1028857</v>
      </c>
      <c r="R60" s="10">
        <v>5</v>
      </c>
      <c r="S60" s="10">
        <v>20463</v>
      </c>
      <c r="T60" s="10">
        <v>328</v>
      </c>
      <c r="U60" s="10">
        <v>1049320</v>
      </c>
      <c r="V60" s="10">
        <v>4</v>
      </c>
      <c r="W60" s="10">
        <v>9208</v>
      </c>
      <c r="X60" s="10">
        <v>332</v>
      </c>
      <c r="Y60" s="10">
        <v>1058528</v>
      </c>
      <c r="AA60" s="10">
        <v>97</v>
      </c>
      <c r="AB60" s="10">
        <v>698247</v>
      </c>
      <c r="AC60" s="10">
        <v>4</v>
      </c>
      <c r="AD60" s="10">
        <v>31120</v>
      </c>
      <c r="AE60" s="10">
        <v>101</v>
      </c>
      <c r="AF60" s="10">
        <v>729367</v>
      </c>
      <c r="AG60" s="10">
        <v>2</v>
      </c>
      <c r="AH60" s="10">
        <v>13300</v>
      </c>
      <c r="AI60" s="10">
        <v>103</v>
      </c>
      <c r="AJ60" s="10">
        <v>742667</v>
      </c>
      <c r="AL60" s="10">
        <v>33</v>
      </c>
      <c r="AM60" s="10">
        <v>470246</v>
      </c>
      <c r="AN60" s="10">
        <v>0</v>
      </c>
      <c r="AO60" s="10">
        <v>0</v>
      </c>
      <c r="AP60" s="10">
        <v>33</v>
      </c>
      <c r="AQ60" s="10">
        <v>470246</v>
      </c>
      <c r="AR60" s="10">
        <v>0</v>
      </c>
      <c r="AS60" s="10">
        <v>0</v>
      </c>
      <c r="AT60" s="10">
        <v>33</v>
      </c>
      <c r="AU60" s="10">
        <v>470246</v>
      </c>
      <c r="AW60" s="10">
        <v>12</v>
      </c>
      <c r="AX60" s="10">
        <v>321120</v>
      </c>
      <c r="AY60" s="10">
        <v>1</v>
      </c>
      <c r="AZ60" s="10">
        <v>49939</v>
      </c>
      <c r="BA60" s="10">
        <v>13</v>
      </c>
      <c r="BB60" s="10">
        <v>371059</v>
      </c>
      <c r="BC60" s="10">
        <v>1</v>
      </c>
      <c r="BD60" s="10">
        <v>23270</v>
      </c>
      <c r="BE60" s="10">
        <v>14</v>
      </c>
      <c r="BF60" s="10">
        <v>394329</v>
      </c>
      <c r="BH60" s="10">
        <v>2</v>
      </c>
      <c r="BI60" s="10">
        <v>117300</v>
      </c>
      <c r="BJ60" s="10">
        <v>1</v>
      </c>
      <c r="BK60" s="10">
        <v>67434</v>
      </c>
      <c r="BL60" s="10">
        <v>3</v>
      </c>
      <c r="BM60" s="10">
        <v>184734</v>
      </c>
      <c r="BN60" s="10">
        <v>1</v>
      </c>
      <c r="BO60" s="10">
        <v>330000</v>
      </c>
      <c r="BP60" s="10">
        <v>4</v>
      </c>
      <c r="BQ60" s="10">
        <v>514734</v>
      </c>
      <c r="BS60" s="192">
        <v>951</v>
      </c>
      <c r="BT60" s="192">
        <v>3365319</v>
      </c>
      <c r="BU60" s="192">
        <v>14</v>
      </c>
      <c r="BV60" s="192">
        <v>173446</v>
      </c>
      <c r="BW60" s="192">
        <v>965</v>
      </c>
      <c r="BX60" s="192">
        <v>3538765</v>
      </c>
      <c r="BY60" s="192">
        <v>17</v>
      </c>
      <c r="BZ60" s="192">
        <v>388928</v>
      </c>
      <c r="CA60" s="192">
        <v>982</v>
      </c>
      <c r="CB60" s="192">
        <v>3927693</v>
      </c>
    </row>
    <row r="61" spans="1:80" ht="15" customHeight="1">
      <c r="A61" s="1">
        <v>73</v>
      </c>
      <c r="D61" s="7" t="s">
        <v>430</v>
      </c>
      <c r="E61" s="5">
        <v>1317</v>
      </c>
      <c r="F61" s="5">
        <v>2003933</v>
      </c>
      <c r="G61" s="5">
        <v>6</v>
      </c>
      <c r="H61" s="5">
        <v>9590</v>
      </c>
      <c r="I61" s="5">
        <v>1323</v>
      </c>
      <c r="J61" s="5">
        <v>2013523</v>
      </c>
      <c r="K61" s="5">
        <v>9</v>
      </c>
      <c r="L61" s="5">
        <v>13150</v>
      </c>
      <c r="M61" s="5">
        <v>1332</v>
      </c>
      <c r="N61" s="5">
        <v>2026673</v>
      </c>
      <c r="P61" s="5">
        <v>918</v>
      </c>
      <c r="Q61" s="5">
        <v>2845429</v>
      </c>
      <c r="R61" s="5">
        <v>13</v>
      </c>
      <c r="S61" s="5">
        <v>44749</v>
      </c>
      <c r="T61" s="5">
        <v>931</v>
      </c>
      <c r="U61" s="5">
        <v>2890178</v>
      </c>
      <c r="V61" s="5">
        <v>5</v>
      </c>
      <c r="W61" s="5">
        <v>13354</v>
      </c>
      <c r="X61" s="5">
        <v>936</v>
      </c>
      <c r="Y61" s="5">
        <v>2903532</v>
      </c>
      <c r="AA61" s="5">
        <v>257</v>
      </c>
      <c r="AB61" s="5">
        <v>1840004</v>
      </c>
      <c r="AC61" s="5">
        <v>15</v>
      </c>
      <c r="AD61" s="5">
        <v>113528</v>
      </c>
      <c r="AE61" s="5">
        <v>272</v>
      </c>
      <c r="AF61" s="5">
        <v>1953532</v>
      </c>
      <c r="AG61" s="5">
        <v>3</v>
      </c>
      <c r="AH61" s="5">
        <v>22419</v>
      </c>
      <c r="AI61" s="5">
        <v>275</v>
      </c>
      <c r="AJ61" s="5">
        <v>1975951</v>
      </c>
      <c r="AL61" s="5">
        <v>96</v>
      </c>
      <c r="AM61" s="5">
        <v>1358200</v>
      </c>
      <c r="AN61" s="5">
        <v>13</v>
      </c>
      <c r="AO61" s="5">
        <v>186606</v>
      </c>
      <c r="AP61" s="5">
        <v>109</v>
      </c>
      <c r="AQ61" s="5">
        <v>1544806</v>
      </c>
      <c r="AR61" s="5">
        <v>2</v>
      </c>
      <c r="AS61" s="5">
        <v>32613</v>
      </c>
      <c r="AT61" s="5">
        <v>111</v>
      </c>
      <c r="AU61" s="5">
        <v>1577419</v>
      </c>
      <c r="AW61" s="5">
        <v>39</v>
      </c>
      <c r="AX61" s="5">
        <v>1138983</v>
      </c>
      <c r="AY61" s="5">
        <v>11</v>
      </c>
      <c r="AZ61" s="5">
        <v>391641</v>
      </c>
      <c r="BA61" s="5">
        <v>50</v>
      </c>
      <c r="BB61" s="5">
        <v>1530624</v>
      </c>
      <c r="BC61" s="5">
        <v>3</v>
      </c>
      <c r="BD61" s="5">
        <v>71547</v>
      </c>
      <c r="BE61" s="5">
        <v>53</v>
      </c>
      <c r="BF61" s="5">
        <v>1602171</v>
      </c>
      <c r="BH61" s="5">
        <v>3</v>
      </c>
      <c r="BI61" s="5">
        <v>178660</v>
      </c>
      <c r="BJ61" s="5">
        <v>7</v>
      </c>
      <c r="BK61" s="5">
        <v>700960</v>
      </c>
      <c r="BL61" s="5">
        <v>10</v>
      </c>
      <c r="BM61" s="5">
        <v>879620</v>
      </c>
      <c r="BN61" s="5">
        <v>3</v>
      </c>
      <c r="BO61" s="5">
        <v>554337</v>
      </c>
      <c r="BP61" s="5">
        <v>13</v>
      </c>
      <c r="BQ61" s="5">
        <v>1433957</v>
      </c>
      <c r="BS61" s="192">
        <v>2630</v>
      </c>
      <c r="BT61" s="192">
        <v>9365209</v>
      </c>
      <c r="BU61" s="192">
        <v>65</v>
      </c>
      <c r="BV61" s="192">
        <v>1447074</v>
      </c>
      <c r="BW61" s="192">
        <v>2695</v>
      </c>
      <c r="BX61" s="192">
        <v>10812283</v>
      </c>
      <c r="BY61" s="192">
        <v>25</v>
      </c>
      <c r="BZ61" s="192">
        <v>707420</v>
      </c>
      <c r="CA61" s="192">
        <v>2720</v>
      </c>
      <c r="CB61" s="192">
        <v>11519703</v>
      </c>
    </row>
    <row r="62" spans="1:80" ht="15" customHeight="1">
      <c r="A62" s="1">
        <v>74</v>
      </c>
      <c r="D62" s="2" t="s">
        <v>108</v>
      </c>
      <c r="E62" s="5"/>
      <c r="F62" s="5"/>
      <c r="G62" s="5"/>
      <c r="H62" s="5"/>
      <c r="I62" s="5"/>
      <c r="J62" s="5">
        <v>0</v>
      </c>
      <c r="K62" s="5"/>
      <c r="L62" s="5"/>
      <c r="M62" s="5"/>
      <c r="N62" s="5">
        <v>0</v>
      </c>
      <c r="P62" s="5"/>
      <c r="Q62" s="5"/>
      <c r="R62" s="5"/>
      <c r="S62" s="5"/>
      <c r="T62" s="5"/>
      <c r="U62" s="5"/>
      <c r="V62" s="5"/>
      <c r="W62" s="5"/>
      <c r="X62" s="5"/>
      <c r="Y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S62" s="192"/>
      <c r="BT62" s="192"/>
      <c r="BU62" s="192"/>
      <c r="BV62" s="192"/>
      <c r="BW62" s="192"/>
      <c r="BX62" s="192"/>
      <c r="BY62" s="192"/>
      <c r="BZ62" s="192"/>
      <c r="CA62" s="192"/>
      <c r="CB62" s="192"/>
    </row>
    <row r="63" spans="1:80" ht="15" customHeight="1">
      <c r="A63" s="1">
        <v>75</v>
      </c>
      <c r="D63" s="1" t="s">
        <v>615</v>
      </c>
      <c r="E63" s="5">
        <v>1769</v>
      </c>
      <c r="F63" s="5">
        <v>2724725</v>
      </c>
      <c r="G63" s="5">
        <v>6</v>
      </c>
      <c r="H63" s="5">
        <v>8250</v>
      </c>
      <c r="I63" s="5">
        <v>1775</v>
      </c>
      <c r="J63" s="5">
        <v>2732975</v>
      </c>
      <c r="K63" s="5">
        <v>2</v>
      </c>
      <c r="L63" s="5">
        <v>2547</v>
      </c>
      <c r="M63" s="5">
        <v>1777</v>
      </c>
      <c r="N63" s="5">
        <v>2735522</v>
      </c>
      <c r="P63" s="5">
        <v>1809</v>
      </c>
      <c r="Q63" s="5">
        <v>6089073</v>
      </c>
      <c r="R63" s="5">
        <v>9</v>
      </c>
      <c r="S63" s="5">
        <v>29682</v>
      </c>
      <c r="T63" s="5">
        <v>1818</v>
      </c>
      <c r="U63" s="5">
        <v>6118755</v>
      </c>
      <c r="V63" s="5">
        <v>4</v>
      </c>
      <c r="W63" s="5">
        <v>14379</v>
      </c>
      <c r="X63" s="5">
        <v>1822</v>
      </c>
      <c r="Y63" s="5">
        <v>6133134</v>
      </c>
      <c r="AA63" s="5">
        <v>568</v>
      </c>
      <c r="AB63" s="5">
        <v>3957111</v>
      </c>
      <c r="AC63" s="5">
        <v>12</v>
      </c>
      <c r="AD63" s="5">
        <v>98062</v>
      </c>
      <c r="AE63" s="5">
        <v>580</v>
      </c>
      <c r="AF63" s="5">
        <v>4055173</v>
      </c>
      <c r="AG63" s="5">
        <v>6</v>
      </c>
      <c r="AH63" s="5">
        <v>51934</v>
      </c>
      <c r="AI63" s="5">
        <v>586</v>
      </c>
      <c r="AJ63" s="5">
        <v>4107107</v>
      </c>
      <c r="AL63" s="5">
        <v>217</v>
      </c>
      <c r="AM63" s="5">
        <v>3007734</v>
      </c>
      <c r="AN63" s="5">
        <v>18</v>
      </c>
      <c r="AO63" s="5">
        <v>281144</v>
      </c>
      <c r="AP63" s="5">
        <v>235</v>
      </c>
      <c r="AQ63" s="5">
        <v>3288878</v>
      </c>
      <c r="AR63" s="5">
        <v>6</v>
      </c>
      <c r="AS63" s="5">
        <v>89061</v>
      </c>
      <c r="AT63" s="5">
        <v>241</v>
      </c>
      <c r="AU63" s="5">
        <v>3377939</v>
      </c>
      <c r="AW63" s="5">
        <v>91</v>
      </c>
      <c r="AX63" s="5">
        <v>2746621</v>
      </c>
      <c r="AY63" s="5">
        <v>23</v>
      </c>
      <c r="AZ63" s="5">
        <v>729269</v>
      </c>
      <c r="BA63" s="5">
        <v>114</v>
      </c>
      <c r="BB63" s="5">
        <v>3475890</v>
      </c>
      <c r="BC63" s="5">
        <v>12</v>
      </c>
      <c r="BD63" s="5">
        <v>452575</v>
      </c>
      <c r="BE63" s="5">
        <v>126</v>
      </c>
      <c r="BF63" s="5">
        <v>3928465</v>
      </c>
      <c r="BH63" s="5">
        <v>18</v>
      </c>
      <c r="BI63" s="5">
        <v>2249818</v>
      </c>
      <c r="BJ63" s="5">
        <v>10</v>
      </c>
      <c r="BK63" s="5">
        <v>801465</v>
      </c>
      <c r="BL63" s="5">
        <v>28</v>
      </c>
      <c r="BM63" s="5">
        <v>3051283</v>
      </c>
      <c r="BN63" s="5">
        <v>38</v>
      </c>
      <c r="BO63" s="5">
        <v>13830119</v>
      </c>
      <c r="BP63" s="5">
        <v>66</v>
      </c>
      <c r="BQ63" s="5">
        <v>16881402</v>
      </c>
      <c r="BS63" s="192">
        <v>4472</v>
      </c>
      <c r="BT63" s="192">
        <v>20775082</v>
      </c>
      <c r="BU63" s="192">
        <v>78</v>
      </c>
      <c r="BV63" s="192">
        <v>1947872</v>
      </c>
      <c r="BW63" s="192">
        <v>4550</v>
      </c>
      <c r="BX63" s="192">
        <v>22722954</v>
      </c>
      <c r="BY63" s="192">
        <v>68</v>
      </c>
      <c r="BZ63" s="192">
        <v>14440615</v>
      </c>
      <c r="CA63" s="192">
        <v>4618</v>
      </c>
      <c r="CB63" s="192">
        <v>37163569</v>
      </c>
    </row>
    <row r="64" spans="1:80" ht="15" customHeight="1">
      <c r="A64" s="1">
        <v>76</v>
      </c>
      <c r="D64" s="1" t="s">
        <v>616</v>
      </c>
      <c r="E64" s="5">
        <v>248</v>
      </c>
      <c r="F64" s="5">
        <v>343318</v>
      </c>
      <c r="G64" s="5">
        <v>5</v>
      </c>
      <c r="H64" s="5">
        <v>7091</v>
      </c>
      <c r="I64" s="5">
        <v>253</v>
      </c>
      <c r="J64" s="5">
        <v>350409</v>
      </c>
      <c r="K64" s="5">
        <v>0</v>
      </c>
      <c r="L64" s="5">
        <v>0</v>
      </c>
      <c r="M64" s="5">
        <v>253</v>
      </c>
      <c r="N64" s="5">
        <v>350409</v>
      </c>
      <c r="P64" s="5">
        <v>121</v>
      </c>
      <c r="Q64" s="5">
        <v>380328</v>
      </c>
      <c r="R64" s="5">
        <v>10</v>
      </c>
      <c r="S64" s="5">
        <v>32300</v>
      </c>
      <c r="T64" s="5">
        <v>131</v>
      </c>
      <c r="U64" s="5">
        <v>412628</v>
      </c>
      <c r="V64" s="5">
        <v>1</v>
      </c>
      <c r="W64" s="5">
        <v>3399</v>
      </c>
      <c r="X64" s="5">
        <v>132</v>
      </c>
      <c r="Y64" s="5">
        <v>416027</v>
      </c>
      <c r="AA64" s="5">
        <v>48</v>
      </c>
      <c r="AB64" s="5">
        <v>321259</v>
      </c>
      <c r="AC64" s="5">
        <v>4</v>
      </c>
      <c r="AD64" s="5">
        <v>27650</v>
      </c>
      <c r="AE64" s="5">
        <v>52</v>
      </c>
      <c r="AF64" s="5">
        <v>348909</v>
      </c>
      <c r="AG64" s="5">
        <v>1</v>
      </c>
      <c r="AH64" s="5">
        <v>5806</v>
      </c>
      <c r="AI64" s="5">
        <v>53</v>
      </c>
      <c r="AJ64" s="5">
        <v>354715</v>
      </c>
      <c r="AL64" s="5">
        <v>8</v>
      </c>
      <c r="AM64" s="5">
        <v>110980</v>
      </c>
      <c r="AN64" s="5">
        <v>0</v>
      </c>
      <c r="AO64" s="5">
        <v>0</v>
      </c>
      <c r="AP64" s="5">
        <v>8</v>
      </c>
      <c r="AQ64" s="5">
        <v>110980</v>
      </c>
      <c r="AR64" s="5">
        <v>1</v>
      </c>
      <c r="AS64" s="5">
        <v>14857</v>
      </c>
      <c r="AT64" s="5">
        <v>9</v>
      </c>
      <c r="AU64" s="5">
        <v>125837</v>
      </c>
      <c r="AW64" s="5">
        <v>3</v>
      </c>
      <c r="AX64" s="5">
        <v>86840</v>
      </c>
      <c r="AY64" s="5">
        <v>1</v>
      </c>
      <c r="AZ64" s="5">
        <v>48850</v>
      </c>
      <c r="BA64" s="5">
        <v>4</v>
      </c>
      <c r="BB64" s="5">
        <v>135690</v>
      </c>
      <c r="BC64" s="5">
        <v>0</v>
      </c>
      <c r="BD64" s="5">
        <v>0</v>
      </c>
      <c r="BE64" s="5">
        <v>4</v>
      </c>
      <c r="BF64" s="5">
        <v>135690</v>
      </c>
      <c r="BH64" s="5">
        <v>2</v>
      </c>
      <c r="BI64" s="5">
        <v>128078</v>
      </c>
      <c r="BJ64" s="5">
        <v>0</v>
      </c>
      <c r="BK64" s="5">
        <v>0</v>
      </c>
      <c r="BL64" s="5">
        <v>2</v>
      </c>
      <c r="BM64" s="5">
        <v>128078</v>
      </c>
      <c r="BN64" s="5">
        <v>3</v>
      </c>
      <c r="BO64" s="5">
        <v>361575</v>
      </c>
      <c r="BP64" s="5">
        <v>5</v>
      </c>
      <c r="BQ64" s="5">
        <v>489653</v>
      </c>
      <c r="BS64" s="192">
        <v>430</v>
      </c>
      <c r="BT64" s="192">
        <v>1370803</v>
      </c>
      <c r="BU64" s="192">
        <v>20</v>
      </c>
      <c r="BV64" s="192">
        <v>115891</v>
      </c>
      <c r="BW64" s="192">
        <v>450</v>
      </c>
      <c r="BX64" s="192">
        <v>1486694</v>
      </c>
      <c r="BY64" s="192">
        <v>6</v>
      </c>
      <c r="BZ64" s="192">
        <v>385637</v>
      </c>
      <c r="CA64" s="192">
        <v>456</v>
      </c>
      <c r="CB64" s="192">
        <v>1872331</v>
      </c>
    </row>
    <row r="65" spans="1:80" ht="15" customHeight="1">
      <c r="A65" s="1">
        <v>77</v>
      </c>
      <c r="D65" s="1" t="s">
        <v>617</v>
      </c>
      <c r="E65" s="5">
        <v>170</v>
      </c>
      <c r="F65" s="5">
        <v>255292</v>
      </c>
      <c r="G65" s="5">
        <v>3</v>
      </c>
      <c r="H65" s="5">
        <v>4700</v>
      </c>
      <c r="I65" s="5">
        <v>173</v>
      </c>
      <c r="J65" s="5">
        <v>259992</v>
      </c>
      <c r="K65" s="5">
        <v>0</v>
      </c>
      <c r="L65" s="5">
        <v>0</v>
      </c>
      <c r="M65" s="5">
        <v>173</v>
      </c>
      <c r="N65" s="5">
        <v>259992</v>
      </c>
      <c r="P65" s="5">
        <v>100</v>
      </c>
      <c r="Q65" s="5">
        <v>304922</v>
      </c>
      <c r="R65" s="5">
        <v>6</v>
      </c>
      <c r="S65" s="5">
        <v>20544</v>
      </c>
      <c r="T65" s="5">
        <v>106</v>
      </c>
      <c r="U65" s="5">
        <v>325466</v>
      </c>
      <c r="V65" s="5">
        <v>0</v>
      </c>
      <c r="W65" s="5">
        <v>0</v>
      </c>
      <c r="X65" s="5">
        <v>106</v>
      </c>
      <c r="Y65" s="5">
        <v>325466</v>
      </c>
      <c r="AA65" s="5">
        <v>14</v>
      </c>
      <c r="AB65" s="5">
        <v>91716</v>
      </c>
      <c r="AC65" s="5">
        <v>3</v>
      </c>
      <c r="AD65" s="5">
        <v>19200</v>
      </c>
      <c r="AE65" s="5">
        <v>17</v>
      </c>
      <c r="AF65" s="5">
        <v>110916</v>
      </c>
      <c r="AG65" s="5">
        <v>1</v>
      </c>
      <c r="AH65" s="5">
        <v>6597</v>
      </c>
      <c r="AI65" s="5">
        <v>18</v>
      </c>
      <c r="AJ65" s="5">
        <v>117513</v>
      </c>
      <c r="AL65" s="5">
        <v>6</v>
      </c>
      <c r="AM65" s="5">
        <v>79402</v>
      </c>
      <c r="AN65" s="5">
        <v>1</v>
      </c>
      <c r="AO65" s="5">
        <v>12000</v>
      </c>
      <c r="AP65" s="5">
        <v>7</v>
      </c>
      <c r="AQ65" s="5">
        <v>91402</v>
      </c>
      <c r="AR65" s="5">
        <v>1</v>
      </c>
      <c r="AS65" s="5">
        <v>14888</v>
      </c>
      <c r="AT65" s="5">
        <v>8</v>
      </c>
      <c r="AU65" s="5">
        <v>106290</v>
      </c>
      <c r="AW65" s="5">
        <v>1</v>
      </c>
      <c r="AX65" s="5">
        <v>40860</v>
      </c>
      <c r="AY65" s="5">
        <v>0</v>
      </c>
      <c r="AZ65" s="5">
        <v>0</v>
      </c>
      <c r="BA65" s="5">
        <v>1</v>
      </c>
      <c r="BB65" s="5">
        <v>40860</v>
      </c>
      <c r="BC65" s="5">
        <v>0</v>
      </c>
      <c r="BD65" s="5">
        <v>0</v>
      </c>
      <c r="BE65" s="5">
        <v>1</v>
      </c>
      <c r="BF65" s="5">
        <v>40860</v>
      </c>
      <c r="BH65" s="5">
        <v>1</v>
      </c>
      <c r="BI65" s="5">
        <v>78920</v>
      </c>
      <c r="BJ65" s="5">
        <v>0</v>
      </c>
      <c r="BK65" s="5">
        <v>0</v>
      </c>
      <c r="BL65" s="5">
        <v>1</v>
      </c>
      <c r="BM65" s="5">
        <v>78920</v>
      </c>
      <c r="BN65" s="5">
        <v>0</v>
      </c>
      <c r="BO65" s="5">
        <v>0</v>
      </c>
      <c r="BP65" s="5">
        <v>1</v>
      </c>
      <c r="BQ65" s="5">
        <v>78920</v>
      </c>
      <c r="BS65" s="192">
        <v>292</v>
      </c>
      <c r="BT65" s="192">
        <v>851112</v>
      </c>
      <c r="BU65" s="192">
        <v>13</v>
      </c>
      <c r="BV65" s="192">
        <v>56444</v>
      </c>
      <c r="BW65" s="192">
        <v>305</v>
      </c>
      <c r="BX65" s="192">
        <v>907556</v>
      </c>
      <c r="BY65" s="192">
        <v>2</v>
      </c>
      <c r="BZ65" s="192">
        <v>21485</v>
      </c>
      <c r="CA65" s="192">
        <v>307</v>
      </c>
      <c r="CB65" s="192">
        <v>929041</v>
      </c>
    </row>
    <row r="66" spans="1:80" ht="15" customHeight="1">
      <c r="A66" s="1">
        <v>78</v>
      </c>
      <c r="D66" s="1" t="s">
        <v>645</v>
      </c>
      <c r="E66" s="5">
        <v>69</v>
      </c>
      <c r="F66" s="5">
        <v>97253</v>
      </c>
      <c r="G66" s="5">
        <v>1</v>
      </c>
      <c r="H66" s="5">
        <v>1273</v>
      </c>
      <c r="I66" s="5">
        <v>70</v>
      </c>
      <c r="J66" s="5">
        <v>98526</v>
      </c>
      <c r="K66" s="5">
        <v>0</v>
      </c>
      <c r="L66" s="5">
        <v>0</v>
      </c>
      <c r="M66" s="5">
        <v>70</v>
      </c>
      <c r="N66" s="5">
        <v>98526</v>
      </c>
      <c r="P66" s="5">
        <v>38</v>
      </c>
      <c r="Q66" s="5">
        <v>117960</v>
      </c>
      <c r="R66" s="5">
        <v>0</v>
      </c>
      <c r="S66" s="5">
        <v>0</v>
      </c>
      <c r="T66" s="5">
        <v>38</v>
      </c>
      <c r="U66" s="5">
        <v>117960</v>
      </c>
      <c r="V66" s="5">
        <v>0</v>
      </c>
      <c r="W66" s="5">
        <v>0</v>
      </c>
      <c r="X66" s="5">
        <v>38</v>
      </c>
      <c r="Y66" s="5">
        <v>117960</v>
      </c>
      <c r="AA66" s="5">
        <v>7</v>
      </c>
      <c r="AB66" s="5">
        <v>52374</v>
      </c>
      <c r="AC66" s="5">
        <v>0</v>
      </c>
      <c r="AD66" s="5">
        <v>0</v>
      </c>
      <c r="AE66" s="5">
        <v>7</v>
      </c>
      <c r="AF66" s="5">
        <v>52374</v>
      </c>
      <c r="AG66" s="5">
        <v>1</v>
      </c>
      <c r="AH66" s="5">
        <v>6809</v>
      </c>
      <c r="AI66" s="5">
        <v>8</v>
      </c>
      <c r="AJ66" s="5">
        <v>59183</v>
      </c>
      <c r="AL66" s="5">
        <v>2</v>
      </c>
      <c r="AM66" s="5">
        <v>33750</v>
      </c>
      <c r="AN66" s="5">
        <v>0</v>
      </c>
      <c r="AO66" s="5">
        <v>0</v>
      </c>
      <c r="AP66" s="5">
        <v>2</v>
      </c>
      <c r="AQ66" s="5">
        <v>33750</v>
      </c>
      <c r="AR66" s="5">
        <v>0</v>
      </c>
      <c r="AS66" s="5">
        <v>0</v>
      </c>
      <c r="AT66" s="5">
        <v>2</v>
      </c>
      <c r="AU66" s="5">
        <v>33750</v>
      </c>
      <c r="AW66" s="5">
        <v>2</v>
      </c>
      <c r="AX66" s="5">
        <v>64375</v>
      </c>
      <c r="AY66" s="5">
        <v>0</v>
      </c>
      <c r="AZ66" s="5">
        <v>0</v>
      </c>
      <c r="BA66" s="5">
        <v>2</v>
      </c>
      <c r="BB66" s="5">
        <v>64375</v>
      </c>
      <c r="BC66" s="5">
        <v>0</v>
      </c>
      <c r="BD66" s="5">
        <v>0</v>
      </c>
      <c r="BE66" s="5">
        <v>2</v>
      </c>
      <c r="BF66" s="5">
        <v>64375</v>
      </c>
      <c r="BH66" s="5">
        <v>0</v>
      </c>
      <c r="BI66" s="5">
        <v>0</v>
      </c>
      <c r="BJ66" s="5">
        <v>0</v>
      </c>
      <c r="BK66" s="5">
        <v>0</v>
      </c>
      <c r="BL66" s="5">
        <v>0</v>
      </c>
      <c r="BM66" s="5">
        <v>0</v>
      </c>
      <c r="BN66" s="5">
        <v>0</v>
      </c>
      <c r="BO66" s="5">
        <v>0</v>
      </c>
      <c r="BP66" s="5">
        <v>0</v>
      </c>
      <c r="BQ66" s="5">
        <v>0</v>
      </c>
      <c r="BS66" s="192">
        <v>118</v>
      </c>
      <c r="BT66" s="192">
        <v>365712</v>
      </c>
      <c r="BU66" s="192">
        <v>1</v>
      </c>
      <c r="BV66" s="192">
        <v>1273</v>
      </c>
      <c r="BW66" s="192">
        <v>119</v>
      </c>
      <c r="BX66" s="192">
        <v>366985</v>
      </c>
      <c r="BY66" s="192">
        <v>1</v>
      </c>
      <c r="BZ66" s="192">
        <v>6809</v>
      </c>
      <c r="CA66" s="192">
        <v>120</v>
      </c>
      <c r="CB66" s="192">
        <v>373794</v>
      </c>
    </row>
    <row r="67" spans="1:80" ht="15" customHeight="1">
      <c r="A67" s="1">
        <v>79</v>
      </c>
      <c r="D67" s="1" t="s">
        <v>618</v>
      </c>
      <c r="E67" s="5">
        <v>263</v>
      </c>
      <c r="F67" s="5">
        <v>397471</v>
      </c>
      <c r="G67" s="5">
        <v>0</v>
      </c>
      <c r="H67" s="5">
        <v>0</v>
      </c>
      <c r="I67" s="5">
        <v>263</v>
      </c>
      <c r="J67" s="5">
        <v>397471</v>
      </c>
      <c r="K67" s="5">
        <v>0</v>
      </c>
      <c r="L67" s="5">
        <v>0</v>
      </c>
      <c r="M67" s="5">
        <v>263</v>
      </c>
      <c r="N67" s="5">
        <v>397471</v>
      </c>
      <c r="P67" s="5">
        <v>171</v>
      </c>
      <c r="Q67" s="5">
        <v>527419</v>
      </c>
      <c r="R67" s="5">
        <v>1</v>
      </c>
      <c r="S67" s="5">
        <v>2676</v>
      </c>
      <c r="T67" s="5">
        <v>172</v>
      </c>
      <c r="U67" s="5">
        <v>530095</v>
      </c>
      <c r="V67" s="5">
        <v>0</v>
      </c>
      <c r="W67" s="5">
        <v>0</v>
      </c>
      <c r="X67" s="5">
        <v>172</v>
      </c>
      <c r="Y67" s="5">
        <v>530095</v>
      </c>
      <c r="AA67" s="5">
        <v>31</v>
      </c>
      <c r="AB67" s="5">
        <v>216284</v>
      </c>
      <c r="AC67" s="5">
        <v>1</v>
      </c>
      <c r="AD67" s="5">
        <v>7800</v>
      </c>
      <c r="AE67" s="5">
        <v>32</v>
      </c>
      <c r="AF67" s="5">
        <v>224084</v>
      </c>
      <c r="AG67" s="5">
        <v>2</v>
      </c>
      <c r="AH67" s="5">
        <v>15475</v>
      </c>
      <c r="AI67" s="5">
        <v>34</v>
      </c>
      <c r="AJ67" s="5">
        <v>239559</v>
      </c>
      <c r="AL67" s="5">
        <v>13</v>
      </c>
      <c r="AM67" s="5">
        <v>199630</v>
      </c>
      <c r="AN67" s="5">
        <v>1</v>
      </c>
      <c r="AO67" s="5">
        <v>10359</v>
      </c>
      <c r="AP67" s="5">
        <v>14</v>
      </c>
      <c r="AQ67" s="5">
        <v>209989</v>
      </c>
      <c r="AR67" s="5">
        <v>1</v>
      </c>
      <c r="AS67" s="5">
        <v>12065</v>
      </c>
      <c r="AT67" s="5">
        <v>15</v>
      </c>
      <c r="AU67" s="5">
        <v>222054</v>
      </c>
      <c r="AW67" s="5">
        <v>10</v>
      </c>
      <c r="AX67" s="5">
        <v>280577</v>
      </c>
      <c r="AY67" s="5">
        <v>1</v>
      </c>
      <c r="AZ67" s="5">
        <v>35399</v>
      </c>
      <c r="BA67" s="5">
        <v>11</v>
      </c>
      <c r="BB67" s="5">
        <v>315976</v>
      </c>
      <c r="BC67" s="5">
        <v>1</v>
      </c>
      <c r="BD67" s="5">
        <v>32185</v>
      </c>
      <c r="BE67" s="5">
        <v>12</v>
      </c>
      <c r="BF67" s="5">
        <v>348161</v>
      </c>
      <c r="BH67" s="5">
        <v>2</v>
      </c>
      <c r="BI67" s="5">
        <v>123850</v>
      </c>
      <c r="BJ67" s="5">
        <v>2</v>
      </c>
      <c r="BK67" s="5">
        <v>144808</v>
      </c>
      <c r="BL67" s="5">
        <v>4</v>
      </c>
      <c r="BM67" s="5">
        <v>268658</v>
      </c>
      <c r="BN67" s="5">
        <v>2</v>
      </c>
      <c r="BO67" s="5">
        <v>140473</v>
      </c>
      <c r="BP67" s="5">
        <v>6</v>
      </c>
      <c r="BQ67" s="5">
        <v>409131</v>
      </c>
      <c r="BS67" s="192">
        <v>490</v>
      </c>
      <c r="BT67" s="192">
        <v>1745231</v>
      </c>
      <c r="BU67" s="192">
        <v>6</v>
      </c>
      <c r="BV67" s="192">
        <v>201042</v>
      </c>
      <c r="BW67" s="192">
        <v>496</v>
      </c>
      <c r="BX67" s="192">
        <v>1946273</v>
      </c>
      <c r="BY67" s="192">
        <v>6</v>
      </c>
      <c r="BZ67" s="192">
        <v>200198</v>
      </c>
      <c r="CA67" s="192">
        <v>502</v>
      </c>
      <c r="CB67" s="192">
        <v>2146471</v>
      </c>
    </row>
    <row r="68" spans="1:80" ht="15" customHeight="1">
      <c r="A68" s="1">
        <v>80</v>
      </c>
      <c r="D68" s="1" t="s">
        <v>619</v>
      </c>
      <c r="E68" s="5">
        <v>664</v>
      </c>
      <c r="F68" s="5">
        <v>1017449</v>
      </c>
      <c r="G68" s="5">
        <v>1</v>
      </c>
      <c r="H68" s="5">
        <v>1047</v>
      </c>
      <c r="I68" s="5">
        <v>665</v>
      </c>
      <c r="J68" s="5">
        <v>1018496</v>
      </c>
      <c r="K68" s="5">
        <v>0</v>
      </c>
      <c r="L68" s="5">
        <v>0</v>
      </c>
      <c r="M68" s="5">
        <v>665</v>
      </c>
      <c r="N68" s="5">
        <v>1018496</v>
      </c>
      <c r="P68" s="5">
        <v>587</v>
      </c>
      <c r="Q68" s="5">
        <v>1974018</v>
      </c>
      <c r="R68" s="5">
        <v>2</v>
      </c>
      <c r="S68" s="5">
        <v>8430</v>
      </c>
      <c r="T68" s="5">
        <v>589</v>
      </c>
      <c r="U68" s="5">
        <v>1982448</v>
      </c>
      <c r="V68" s="5">
        <v>4</v>
      </c>
      <c r="W68" s="5">
        <v>17151</v>
      </c>
      <c r="X68" s="5">
        <v>593</v>
      </c>
      <c r="Y68" s="5">
        <v>1999599</v>
      </c>
      <c r="AA68" s="5">
        <v>210</v>
      </c>
      <c r="AB68" s="5">
        <v>1552641</v>
      </c>
      <c r="AC68" s="5">
        <v>0</v>
      </c>
      <c r="AD68" s="5">
        <v>0</v>
      </c>
      <c r="AE68" s="5">
        <v>210</v>
      </c>
      <c r="AF68" s="5">
        <v>1552641</v>
      </c>
      <c r="AG68" s="5">
        <v>3</v>
      </c>
      <c r="AH68" s="5">
        <v>19648</v>
      </c>
      <c r="AI68" s="5">
        <v>213</v>
      </c>
      <c r="AJ68" s="5">
        <v>1572289</v>
      </c>
      <c r="AL68" s="5">
        <v>104</v>
      </c>
      <c r="AM68" s="5">
        <v>1532045</v>
      </c>
      <c r="AN68" s="5">
        <v>2</v>
      </c>
      <c r="AO68" s="5">
        <v>27285</v>
      </c>
      <c r="AP68" s="5">
        <v>106</v>
      </c>
      <c r="AQ68" s="5">
        <v>1559330</v>
      </c>
      <c r="AR68" s="5">
        <v>3</v>
      </c>
      <c r="AS68" s="5">
        <v>50178</v>
      </c>
      <c r="AT68" s="5">
        <v>109</v>
      </c>
      <c r="AU68" s="5">
        <v>1609508</v>
      </c>
      <c r="AW68" s="5">
        <v>64</v>
      </c>
      <c r="AX68" s="5">
        <v>1966614</v>
      </c>
      <c r="AY68" s="5">
        <v>1</v>
      </c>
      <c r="AZ68" s="5">
        <v>49650</v>
      </c>
      <c r="BA68" s="5">
        <v>65</v>
      </c>
      <c r="BB68" s="5">
        <v>2016264</v>
      </c>
      <c r="BC68" s="5">
        <v>4</v>
      </c>
      <c r="BD68" s="5">
        <v>136948</v>
      </c>
      <c r="BE68" s="5">
        <v>69</v>
      </c>
      <c r="BF68" s="5">
        <v>2153212</v>
      </c>
      <c r="BH68" s="5">
        <v>11</v>
      </c>
      <c r="BI68" s="5">
        <v>1164681</v>
      </c>
      <c r="BJ68" s="5">
        <v>1</v>
      </c>
      <c r="BK68" s="5">
        <v>72000</v>
      </c>
      <c r="BL68" s="5">
        <v>12</v>
      </c>
      <c r="BM68" s="5">
        <v>1236681</v>
      </c>
      <c r="BN68" s="5">
        <v>33</v>
      </c>
      <c r="BO68" s="5">
        <v>10893940</v>
      </c>
      <c r="BP68" s="5">
        <v>45</v>
      </c>
      <c r="BQ68" s="5">
        <v>12130621</v>
      </c>
      <c r="BS68" s="192">
        <v>1640</v>
      </c>
      <c r="BT68" s="192">
        <v>9207448</v>
      </c>
      <c r="BU68" s="192">
        <v>7</v>
      </c>
      <c r="BV68" s="192">
        <v>158412</v>
      </c>
      <c r="BW68" s="192">
        <v>1647</v>
      </c>
      <c r="BX68" s="192">
        <v>9365860</v>
      </c>
      <c r="BY68" s="192">
        <v>47</v>
      </c>
      <c r="BZ68" s="192">
        <v>11117865</v>
      </c>
      <c r="CA68" s="192">
        <v>1694</v>
      </c>
      <c r="CB68" s="192">
        <v>20483725</v>
      </c>
    </row>
    <row r="69" spans="1:80" ht="15" customHeight="1">
      <c r="A69" s="1">
        <v>81</v>
      </c>
      <c r="D69" s="1" t="s">
        <v>785</v>
      </c>
      <c r="E69" s="5">
        <v>193</v>
      </c>
      <c r="F69" s="5">
        <v>282831</v>
      </c>
      <c r="G69" s="5">
        <v>2</v>
      </c>
      <c r="H69" s="5">
        <v>4000</v>
      </c>
      <c r="I69" s="5">
        <v>195</v>
      </c>
      <c r="J69" s="5">
        <v>286831</v>
      </c>
      <c r="K69" s="5">
        <v>0</v>
      </c>
      <c r="L69" s="5">
        <v>0</v>
      </c>
      <c r="M69" s="5">
        <v>195</v>
      </c>
      <c r="N69" s="5">
        <v>286831</v>
      </c>
      <c r="P69" s="5">
        <v>73</v>
      </c>
      <c r="Q69" s="5">
        <v>215900</v>
      </c>
      <c r="R69" s="5">
        <v>0</v>
      </c>
      <c r="S69" s="5">
        <v>0</v>
      </c>
      <c r="T69" s="5">
        <v>73</v>
      </c>
      <c r="U69" s="5">
        <v>215900</v>
      </c>
      <c r="V69" s="5">
        <v>1</v>
      </c>
      <c r="W69" s="5">
        <v>4691</v>
      </c>
      <c r="X69" s="5">
        <v>74</v>
      </c>
      <c r="Y69" s="5">
        <v>220591</v>
      </c>
      <c r="AA69" s="5">
        <v>14</v>
      </c>
      <c r="AB69" s="5">
        <v>93370</v>
      </c>
      <c r="AC69" s="5">
        <v>3</v>
      </c>
      <c r="AD69" s="5">
        <v>24800</v>
      </c>
      <c r="AE69" s="5">
        <v>17</v>
      </c>
      <c r="AF69" s="5">
        <v>118170</v>
      </c>
      <c r="AG69" s="5">
        <v>0</v>
      </c>
      <c r="AH69" s="5">
        <v>0</v>
      </c>
      <c r="AI69" s="5">
        <v>17</v>
      </c>
      <c r="AJ69" s="5">
        <v>118170</v>
      </c>
      <c r="AL69" s="5">
        <v>2</v>
      </c>
      <c r="AM69" s="5">
        <v>29650</v>
      </c>
      <c r="AN69" s="5">
        <v>1</v>
      </c>
      <c r="AO69" s="5">
        <v>11400</v>
      </c>
      <c r="AP69" s="5">
        <v>3</v>
      </c>
      <c r="AQ69" s="5">
        <v>41050</v>
      </c>
      <c r="AR69" s="5">
        <v>1</v>
      </c>
      <c r="AS69" s="5">
        <v>13599</v>
      </c>
      <c r="AT69" s="5">
        <v>4</v>
      </c>
      <c r="AU69" s="5">
        <v>54649</v>
      </c>
      <c r="AW69" s="5">
        <v>0</v>
      </c>
      <c r="AX69" s="5">
        <v>0</v>
      </c>
      <c r="AY69" s="5">
        <v>1</v>
      </c>
      <c r="AZ69" s="5">
        <v>26300</v>
      </c>
      <c r="BA69" s="5">
        <v>1</v>
      </c>
      <c r="BB69" s="5">
        <v>26300</v>
      </c>
      <c r="BC69" s="5">
        <v>0</v>
      </c>
      <c r="BD69" s="5">
        <v>0</v>
      </c>
      <c r="BE69" s="5">
        <v>1</v>
      </c>
      <c r="BF69" s="5">
        <v>26300</v>
      </c>
      <c r="BH69" s="5">
        <v>0</v>
      </c>
      <c r="BI69" s="5">
        <v>0</v>
      </c>
      <c r="BJ69" s="5">
        <v>0</v>
      </c>
      <c r="BK69" s="5">
        <v>0</v>
      </c>
      <c r="BL69" s="5">
        <v>0</v>
      </c>
      <c r="BM69" s="5">
        <v>0</v>
      </c>
      <c r="BN69" s="5">
        <v>0</v>
      </c>
      <c r="BO69" s="5">
        <v>0</v>
      </c>
      <c r="BP69" s="5">
        <v>0</v>
      </c>
      <c r="BQ69" s="5">
        <v>0</v>
      </c>
      <c r="BS69" s="192">
        <v>282</v>
      </c>
      <c r="BT69" s="192">
        <v>621751</v>
      </c>
      <c r="BU69" s="192">
        <v>7</v>
      </c>
      <c r="BV69" s="192">
        <v>66500</v>
      </c>
      <c r="BW69" s="192">
        <v>289</v>
      </c>
      <c r="BX69" s="192">
        <v>688251</v>
      </c>
      <c r="BY69" s="192">
        <v>2</v>
      </c>
      <c r="BZ69" s="192">
        <v>18290</v>
      </c>
      <c r="CA69" s="192">
        <v>291</v>
      </c>
      <c r="CB69" s="192">
        <v>706541</v>
      </c>
    </row>
    <row r="70" spans="1:80" ht="15" customHeight="1">
      <c r="A70" s="1">
        <v>82</v>
      </c>
      <c r="D70" s="1" t="s">
        <v>465</v>
      </c>
      <c r="E70" s="5">
        <v>156</v>
      </c>
      <c r="F70" s="5">
        <v>233003</v>
      </c>
      <c r="G70" s="5">
        <v>0</v>
      </c>
      <c r="H70" s="5">
        <v>0</v>
      </c>
      <c r="I70" s="5">
        <v>156</v>
      </c>
      <c r="J70" s="5">
        <v>233003</v>
      </c>
      <c r="K70" s="5">
        <v>2</v>
      </c>
      <c r="L70" s="5">
        <v>3448</v>
      </c>
      <c r="M70" s="5">
        <v>158</v>
      </c>
      <c r="N70" s="5">
        <v>236451</v>
      </c>
      <c r="P70" s="5">
        <v>81</v>
      </c>
      <c r="Q70" s="5">
        <v>246665</v>
      </c>
      <c r="R70" s="5">
        <v>1</v>
      </c>
      <c r="S70" s="5">
        <v>2500</v>
      </c>
      <c r="T70" s="5">
        <v>82</v>
      </c>
      <c r="U70" s="5">
        <v>249165</v>
      </c>
      <c r="V70" s="5">
        <v>0</v>
      </c>
      <c r="W70" s="5">
        <v>0</v>
      </c>
      <c r="X70" s="5">
        <v>82</v>
      </c>
      <c r="Y70" s="5">
        <v>249165</v>
      </c>
      <c r="AA70" s="5">
        <v>19</v>
      </c>
      <c r="AB70" s="5">
        <v>136901</v>
      </c>
      <c r="AC70" s="5">
        <v>0</v>
      </c>
      <c r="AD70" s="5">
        <v>0</v>
      </c>
      <c r="AE70" s="5">
        <v>19</v>
      </c>
      <c r="AF70" s="5">
        <v>136901</v>
      </c>
      <c r="AG70" s="5">
        <v>0</v>
      </c>
      <c r="AH70" s="5">
        <v>0</v>
      </c>
      <c r="AI70" s="5">
        <v>19</v>
      </c>
      <c r="AJ70" s="5">
        <v>136901</v>
      </c>
      <c r="AL70" s="5">
        <v>7</v>
      </c>
      <c r="AM70" s="5">
        <v>101750</v>
      </c>
      <c r="AN70" s="5">
        <v>0</v>
      </c>
      <c r="AO70" s="5">
        <v>0</v>
      </c>
      <c r="AP70" s="5">
        <v>7</v>
      </c>
      <c r="AQ70" s="5">
        <v>101750</v>
      </c>
      <c r="AR70" s="5">
        <v>0</v>
      </c>
      <c r="AS70" s="5">
        <v>0</v>
      </c>
      <c r="AT70" s="5">
        <v>7</v>
      </c>
      <c r="AU70" s="5">
        <v>101750</v>
      </c>
      <c r="AW70" s="5">
        <v>3</v>
      </c>
      <c r="AX70" s="5">
        <v>86000</v>
      </c>
      <c r="AY70" s="5">
        <v>0</v>
      </c>
      <c r="AZ70" s="5">
        <v>0</v>
      </c>
      <c r="BA70" s="5">
        <v>3</v>
      </c>
      <c r="BB70" s="5">
        <v>86000</v>
      </c>
      <c r="BC70" s="5">
        <v>4</v>
      </c>
      <c r="BD70" s="5">
        <v>128459</v>
      </c>
      <c r="BE70" s="5">
        <v>7</v>
      </c>
      <c r="BF70" s="5">
        <v>214459</v>
      </c>
      <c r="BH70" s="5">
        <v>2</v>
      </c>
      <c r="BI70" s="5">
        <v>138260</v>
      </c>
      <c r="BJ70" s="5">
        <v>0</v>
      </c>
      <c r="BK70" s="5">
        <v>0</v>
      </c>
      <c r="BL70" s="5">
        <v>2</v>
      </c>
      <c r="BM70" s="5">
        <v>138260</v>
      </c>
      <c r="BN70" s="5">
        <v>0</v>
      </c>
      <c r="BO70" s="5">
        <v>0</v>
      </c>
      <c r="BP70" s="5">
        <v>2</v>
      </c>
      <c r="BQ70" s="5">
        <v>138260</v>
      </c>
      <c r="BS70" s="192">
        <v>268</v>
      </c>
      <c r="BT70" s="192">
        <v>942579</v>
      </c>
      <c r="BU70" s="192">
        <v>1</v>
      </c>
      <c r="BV70" s="192">
        <v>2500</v>
      </c>
      <c r="BW70" s="192">
        <v>269</v>
      </c>
      <c r="BX70" s="192">
        <v>945079</v>
      </c>
      <c r="BY70" s="192">
        <v>6</v>
      </c>
      <c r="BZ70" s="192">
        <v>131907</v>
      </c>
      <c r="CA70" s="192">
        <v>275</v>
      </c>
      <c r="CB70" s="192">
        <v>1076986</v>
      </c>
    </row>
    <row r="71" spans="1:80" ht="15" customHeight="1">
      <c r="A71" s="1">
        <v>83</v>
      </c>
      <c r="D71" s="1" t="s">
        <v>267</v>
      </c>
      <c r="E71" s="5">
        <v>70</v>
      </c>
      <c r="F71" s="5">
        <v>100804</v>
      </c>
      <c r="G71" s="5">
        <v>0</v>
      </c>
      <c r="H71" s="5">
        <v>0</v>
      </c>
      <c r="I71" s="5">
        <v>70</v>
      </c>
      <c r="J71" s="5">
        <v>100804</v>
      </c>
      <c r="K71" s="5">
        <v>0</v>
      </c>
      <c r="L71" s="5">
        <v>0</v>
      </c>
      <c r="M71" s="5">
        <v>70</v>
      </c>
      <c r="N71" s="5">
        <v>100804</v>
      </c>
      <c r="P71" s="5">
        <v>38</v>
      </c>
      <c r="Q71" s="5">
        <v>112599</v>
      </c>
      <c r="R71" s="5">
        <v>2</v>
      </c>
      <c r="S71" s="5">
        <v>7427</v>
      </c>
      <c r="T71" s="5">
        <v>40</v>
      </c>
      <c r="U71" s="5">
        <v>120026</v>
      </c>
      <c r="V71" s="5">
        <v>0</v>
      </c>
      <c r="W71" s="5">
        <v>0</v>
      </c>
      <c r="X71" s="5">
        <v>40</v>
      </c>
      <c r="Y71" s="5">
        <v>120026</v>
      </c>
      <c r="AA71" s="5">
        <v>7</v>
      </c>
      <c r="AB71" s="5">
        <v>50790</v>
      </c>
      <c r="AC71" s="5">
        <v>0</v>
      </c>
      <c r="AD71" s="5">
        <v>0</v>
      </c>
      <c r="AE71" s="5">
        <v>7</v>
      </c>
      <c r="AF71" s="5">
        <v>50790</v>
      </c>
      <c r="AG71" s="5">
        <v>0</v>
      </c>
      <c r="AH71" s="5">
        <v>0</v>
      </c>
      <c r="AI71" s="5">
        <v>7</v>
      </c>
      <c r="AJ71" s="5">
        <v>50790</v>
      </c>
      <c r="AL71" s="5">
        <v>7</v>
      </c>
      <c r="AM71" s="5">
        <v>89139</v>
      </c>
      <c r="AN71" s="5">
        <v>0</v>
      </c>
      <c r="AO71" s="5">
        <v>0</v>
      </c>
      <c r="AP71" s="5">
        <v>7</v>
      </c>
      <c r="AQ71" s="5">
        <v>89139</v>
      </c>
      <c r="AR71" s="5">
        <v>0</v>
      </c>
      <c r="AS71" s="5">
        <v>0</v>
      </c>
      <c r="AT71" s="5">
        <v>7</v>
      </c>
      <c r="AU71" s="5">
        <v>89139</v>
      </c>
      <c r="AW71" s="5">
        <v>0</v>
      </c>
      <c r="AX71" s="5">
        <v>0</v>
      </c>
      <c r="AY71" s="5">
        <v>0</v>
      </c>
      <c r="AZ71" s="5">
        <v>0</v>
      </c>
      <c r="BA71" s="5">
        <v>0</v>
      </c>
      <c r="BB71" s="5">
        <v>0</v>
      </c>
      <c r="BC71" s="5">
        <v>0</v>
      </c>
      <c r="BD71" s="5">
        <v>0</v>
      </c>
      <c r="BE71" s="5">
        <v>0</v>
      </c>
      <c r="BF71" s="5">
        <v>0</v>
      </c>
      <c r="BH71" s="5">
        <v>0</v>
      </c>
      <c r="BI71" s="5">
        <v>0</v>
      </c>
      <c r="BJ71" s="5">
        <v>0</v>
      </c>
      <c r="BK71" s="5">
        <v>0</v>
      </c>
      <c r="BL71" s="5">
        <v>0</v>
      </c>
      <c r="BM71" s="5">
        <v>0</v>
      </c>
      <c r="BN71" s="5">
        <v>0</v>
      </c>
      <c r="BO71" s="5">
        <v>0</v>
      </c>
      <c r="BP71" s="5">
        <v>0</v>
      </c>
      <c r="BQ71" s="5">
        <v>0</v>
      </c>
      <c r="BS71" s="192">
        <v>122</v>
      </c>
      <c r="BT71" s="192">
        <v>353332</v>
      </c>
      <c r="BU71" s="192">
        <v>2</v>
      </c>
      <c r="BV71" s="192">
        <v>7427</v>
      </c>
      <c r="BW71" s="192">
        <v>124</v>
      </c>
      <c r="BX71" s="192">
        <v>360759</v>
      </c>
      <c r="BY71" s="192"/>
      <c r="BZ71" s="192"/>
      <c r="CA71" s="192">
        <v>124</v>
      </c>
      <c r="CB71" s="192">
        <v>360759</v>
      </c>
    </row>
    <row r="72" spans="1:80" ht="15" customHeight="1">
      <c r="A72" s="1">
        <v>84</v>
      </c>
      <c r="D72" s="9" t="s">
        <v>472</v>
      </c>
      <c r="E72" s="10">
        <v>78</v>
      </c>
      <c r="F72" s="10">
        <v>111200</v>
      </c>
      <c r="G72" s="10">
        <v>0</v>
      </c>
      <c r="H72" s="10">
        <v>0</v>
      </c>
      <c r="I72" s="10">
        <v>78</v>
      </c>
      <c r="J72" s="10">
        <v>111200</v>
      </c>
      <c r="K72" s="10">
        <v>0</v>
      </c>
      <c r="L72" s="10">
        <v>0</v>
      </c>
      <c r="M72" s="10">
        <v>78</v>
      </c>
      <c r="N72" s="10">
        <v>111200</v>
      </c>
      <c r="P72" s="10">
        <v>29</v>
      </c>
      <c r="Q72" s="10">
        <v>92233</v>
      </c>
      <c r="R72" s="10">
        <v>0</v>
      </c>
      <c r="S72" s="10">
        <v>0</v>
      </c>
      <c r="T72" s="10">
        <v>29</v>
      </c>
      <c r="U72" s="10">
        <v>92233</v>
      </c>
      <c r="V72" s="10">
        <v>0</v>
      </c>
      <c r="W72" s="10">
        <v>0</v>
      </c>
      <c r="X72" s="10">
        <v>29</v>
      </c>
      <c r="Y72" s="10">
        <v>92233</v>
      </c>
      <c r="AA72" s="10">
        <v>13</v>
      </c>
      <c r="AB72" s="10">
        <v>97018</v>
      </c>
      <c r="AC72" s="10">
        <v>0</v>
      </c>
      <c r="AD72" s="10">
        <v>0</v>
      </c>
      <c r="AE72" s="10">
        <v>13</v>
      </c>
      <c r="AF72" s="10">
        <v>97018</v>
      </c>
      <c r="AG72" s="10">
        <v>0</v>
      </c>
      <c r="AH72" s="10">
        <v>0</v>
      </c>
      <c r="AI72" s="10">
        <v>13</v>
      </c>
      <c r="AJ72" s="10">
        <v>97018</v>
      </c>
      <c r="AL72" s="10">
        <v>2</v>
      </c>
      <c r="AM72" s="10">
        <v>33270</v>
      </c>
      <c r="AN72" s="10">
        <v>0</v>
      </c>
      <c r="AO72" s="10">
        <v>0</v>
      </c>
      <c r="AP72" s="10">
        <v>2</v>
      </c>
      <c r="AQ72" s="10">
        <v>33270</v>
      </c>
      <c r="AR72" s="10">
        <v>0</v>
      </c>
      <c r="AS72" s="10">
        <v>0</v>
      </c>
      <c r="AT72" s="10">
        <v>2</v>
      </c>
      <c r="AU72" s="10">
        <v>33270</v>
      </c>
      <c r="AW72" s="10">
        <v>1</v>
      </c>
      <c r="AX72" s="10">
        <v>41718</v>
      </c>
      <c r="AY72" s="10">
        <v>0</v>
      </c>
      <c r="AZ72" s="10">
        <v>0</v>
      </c>
      <c r="BA72" s="10">
        <v>1</v>
      </c>
      <c r="BB72" s="10">
        <v>41718</v>
      </c>
      <c r="BC72" s="10">
        <v>0</v>
      </c>
      <c r="BD72" s="10">
        <v>0</v>
      </c>
      <c r="BE72" s="10">
        <v>1</v>
      </c>
      <c r="BF72" s="10">
        <v>41718</v>
      </c>
      <c r="BH72" s="10">
        <v>0</v>
      </c>
      <c r="BI72" s="10">
        <v>0</v>
      </c>
      <c r="BJ72" s="10">
        <v>0</v>
      </c>
      <c r="BK72" s="10">
        <v>0</v>
      </c>
      <c r="BL72" s="10">
        <v>0</v>
      </c>
      <c r="BM72" s="10">
        <v>0</v>
      </c>
      <c r="BN72" s="10">
        <v>0</v>
      </c>
      <c r="BO72" s="10">
        <v>0</v>
      </c>
      <c r="BP72" s="10">
        <v>0</v>
      </c>
      <c r="BQ72" s="10">
        <v>0</v>
      </c>
      <c r="BS72" s="192">
        <v>123</v>
      </c>
      <c r="BT72" s="192">
        <v>375439</v>
      </c>
      <c r="BU72" s="192"/>
      <c r="BV72" s="192"/>
      <c r="BW72" s="192">
        <v>123</v>
      </c>
      <c r="BX72" s="192">
        <v>375439</v>
      </c>
      <c r="BY72" s="192"/>
      <c r="BZ72" s="192"/>
      <c r="CA72" s="192">
        <v>123</v>
      </c>
      <c r="CB72" s="192">
        <v>375439</v>
      </c>
    </row>
    <row r="73" spans="1:80" ht="15" customHeight="1">
      <c r="A73" s="1">
        <v>85</v>
      </c>
      <c r="D73" s="14" t="s">
        <v>430</v>
      </c>
      <c r="E73" s="10">
        <v>3680</v>
      </c>
      <c r="F73" s="10">
        <v>5563346</v>
      </c>
      <c r="G73" s="10">
        <v>18</v>
      </c>
      <c r="H73" s="10">
        <v>26361</v>
      </c>
      <c r="I73" s="10">
        <v>3698</v>
      </c>
      <c r="J73" s="10">
        <v>5589707</v>
      </c>
      <c r="K73" s="10">
        <v>4</v>
      </c>
      <c r="L73" s="10">
        <v>5995</v>
      </c>
      <c r="M73" s="10">
        <v>3702</v>
      </c>
      <c r="N73" s="10">
        <v>5595702</v>
      </c>
      <c r="P73" s="10">
        <v>3047</v>
      </c>
      <c r="Q73" s="10">
        <v>10061117</v>
      </c>
      <c r="R73" s="10">
        <v>31</v>
      </c>
      <c r="S73" s="10">
        <v>103559</v>
      </c>
      <c r="T73" s="10">
        <v>3078</v>
      </c>
      <c r="U73" s="10">
        <v>10164676</v>
      </c>
      <c r="V73" s="10">
        <v>10</v>
      </c>
      <c r="W73" s="10">
        <v>39620</v>
      </c>
      <c r="X73" s="10">
        <v>3088</v>
      </c>
      <c r="Y73" s="10">
        <v>10204296</v>
      </c>
      <c r="AA73" s="10">
        <v>931</v>
      </c>
      <c r="AB73" s="10">
        <v>6569464</v>
      </c>
      <c r="AC73" s="10">
        <v>23</v>
      </c>
      <c r="AD73" s="10">
        <v>177512</v>
      </c>
      <c r="AE73" s="10">
        <v>954</v>
      </c>
      <c r="AF73" s="10">
        <v>6746976</v>
      </c>
      <c r="AG73" s="10">
        <v>14</v>
      </c>
      <c r="AH73" s="10">
        <v>106269</v>
      </c>
      <c r="AI73" s="10">
        <v>968</v>
      </c>
      <c r="AJ73" s="10">
        <v>6853245</v>
      </c>
      <c r="AL73" s="10">
        <v>368</v>
      </c>
      <c r="AM73" s="10">
        <v>5217350</v>
      </c>
      <c r="AN73" s="10">
        <v>23</v>
      </c>
      <c r="AO73" s="10">
        <v>342188</v>
      </c>
      <c r="AP73" s="10">
        <v>391</v>
      </c>
      <c r="AQ73" s="10">
        <v>5559538</v>
      </c>
      <c r="AR73" s="10">
        <v>13</v>
      </c>
      <c r="AS73" s="10">
        <v>194648</v>
      </c>
      <c r="AT73" s="10">
        <v>404</v>
      </c>
      <c r="AU73" s="10">
        <v>5754186</v>
      </c>
      <c r="AW73" s="10">
        <v>175</v>
      </c>
      <c r="AX73" s="10">
        <v>5313605</v>
      </c>
      <c r="AY73" s="10">
        <v>27</v>
      </c>
      <c r="AZ73" s="10">
        <v>889468</v>
      </c>
      <c r="BA73" s="10">
        <v>202</v>
      </c>
      <c r="BB73" s="10">
        <v>6203073</v>
      </c>
      <c r="BC73" s="10">
        <v>21</v>
      </c>
      <c r="BD73" s="10">
        <v>750167</v>
      </c>
      <c r="BE73" s="10">
        <v>223</v>
      </c>
      <c r="BF73" s="10">
        <v>6953240</v>
      </c>
      <c r="BH73" s="10">
        <v>36</v>
      </c>
      <c r="BI73" s="10">
        <v>3883607</v>
      </c>
      <c r="BJ73" s="10">
        <v>13</v>
      </c>
      <c r="BK73" s="10">
        <v>1018273</v>
      </c>
      <c r="BL73" s="10">
        <v>49</v>
      </c>
      <c r="BM73" s="10">
        <v>4901880</v>
      </c>
      <c r="BN73" s="10">
        <v>76</v>
      </c>
      <c r="BO73" s="10">
        <v>25226107</v>
      </c>
      <c r="BP73" s="10">
        <v>125</v>
      </c>
      <c r="BQ73" s="10">
        <v>30127987</v>
      </c>
      <c r="BS73" s="192">
        <v>8237</v>
      </c>
      <c r="BT73" s="192">
        <v>36608489</v>
      </c>
      <c r="BU73" s="192">
        <v>135</v>
      </c>
      <c r="BV73" s="192">
        <v>2557361</v>
      </c>
      <c r="BW73" s="192">
        <v>8372</v>
      </c>
      <c r="BX73" s="192">
        <v>39165850</v>
      </c>
      <c r="BY73" s="192">
        <v>138</v>
      </c>
      <c r="BZ73" s="192">
        <v>26322806</v>
      </c>
      <c r="CA73" s="192">
        <v>8510</v>
      </c>
      <c r="CB73" s="192">
        <v>65488656</v>
      </c>
    </row>
    <row r="74" spans="1:80" ht="15" customHeight="1">
      <c r="A74" s="1">
        <v>86</v>
      </c>
      <c r="D74" s="7" t="s">
        <v>454</v>
      </c>
      <c r="E74" s="5">
        <v>34249</v>
      </c>
      <c r="F74" s="5">
        <v>51283716</v>
      </c>
      <c r="G74" s="5">
        <v>286</v>
      </c>
      <c r="H74" s="5">
        <v>440347</v>
      </c>
      <c r="I74" s="5">
        <v>34535</v>
      </c>
      <c r="J74" s="5">
        <v>51724063</v>
      </c>
      <c r="K74" s="5">
        <v>173</v>
      </c>
      <c r="L74" s="5">
        <v>253227</v>
      </c>
      <c r="M74" s="5">
        <v>34708</v>
      </c>
      <c r="N74" s="5">
        <v>51977290</v>
      </c>
      <c r="P74" s="5">
        <v>25537</v>
      </c>
      <c r="Q74" s="5">
        <v>82246762</v>
      </c>
      <c r="R74" s="5">
        <v>558</v>
      </c>
      <c r="S74" s="5">
        <v>1953353</v>
      </c>
      <c r="T74" s="5">
        <v>26095</v>
      </c>
      <c r="U74" s="5">
        <v>84200115</v>
      </c>
      <c r="V74" s="5">
        <v>267</v>
      </c>
      <c r="W74" s="5">
        <v>850709</v>
      </c>
      <c r="X74" s="5">
        <v>26362</v>
      </c>
      <c r="Y74" s="5">
        <v>85050824</v>
      </c>
      <c r="AA74" s="5">
        <v>8690</v>
      </c>
      <c r="AB74" s="5">
        <v>61635917</v>
      </c>
      <c r="AC74" s="5">
        <v>534</v>
      </c>
      <c r="AD74" s="5">
        <v>3909779</v>
      </c>
      <c r="AE74" s="5">
        <v>9224</v>
      </c>
      <c r="AF74" s="5">
        <v>65545696</v>
      </c>
      <c r="AG74" s="5">
        <v>171</v>
      </c>
      <c r="AH74" s="5">
        <v>1225954</v>
      </c>
      <c r="AI74" s="5">
        <v>9395</v>
      </c>
      <c r="AJ74" s="5">
        <v>66771650</v>
      </c>
      <c r="AL74" s="5">
        <v>3763</v>
      </c>
      <c r="AM74" s="5">
        <v>52704253</v>
      </c>
      <c r="AN74" s="5">
        <v>496</v>
      </c>
      <c r="AO74" s="5">
        <v>7247221</v>
      </c>
      <c r="AP74" s="5">
        <v>4259</v>
      </c>
      <c r="AQ74" s="5">
        <v>59951474</v>
      </c>
      <c r="AR74" s="5">
        <v>151</v>
      </c>
      <c r="AS74" s="5">
        <v>2185875</v>
      </c>
      <c r="AT74" s="5">
        <v>4410</v>
      </c>
      <c r="AU74" s="5">
        <v>62137349</v>
      </c>
      <c r="AW74" s="5">
        <v>1571</v>
      </c>
      <c r="AX74" s="5">
        <v>47003817</v>
      </c>
      <c r="AY74" s="5">
        <v>424</v>
      </c>
      <c r="AZ74" s="5">
        <v>13247242</v>
      </c>
      <c r="BA74" s="5">
        <v>1995</v>
      </c>
      <c r="BB74" s="5">
        <v>60251059</v>
      </c>
      <c r="BC74" s="5">
        <v>225</v>
      </c>
      <c r="BD74" s="5">
        <v>7408771</v>
      </c>
      <c r="BE74" s="5">
        <v>2220</v>
      </c>
      <c r="BF74" s="5">
        <v>67659830</v>
      </c>
      <c r="BH74" s="5">
        <v>448</v>
      </c>
      <c r="BI74" s="5">
        <v>52020396</v>
      </c>
      <c r="BJ74" s="5">
        <v>236</v>
      </c>
      <c r="BK74" s="5">
        <v>28053876</v>
      </c>
      <c r="BL74" s="5">
        <v>684</v>
      </c>
      <c r="BM74" s="5">
        <v>80074272</v>
      </c>
      <c r="BN74" s="5">
        <v>621</v>
      </c>
      <c r="BO74" s="5">
        <v>194672561</v>
      </c>
      <c r="BP74" s="5">
        <v>1305</v>
      </c>
      <c r="BQ74" s="5">
        <v>274746833</v>
      </c>
      <c r="BS74" s="192">
        <v>74258</v>
      </c>
      <c r="BT74" s="192">
        <v>346894861</v>
      </c>
      <c r="BU74" s="192">
        <v>2534</v>
      </c>
      <c r="BV74" s="192">
        <v>54851818</v>
      </c>
      <c r="BW74" s="192">
        <v>76792</v>
      </c>
      <c r="BX74" s="192">
        <v>401746679</v>
      </c>
      <c r="BY74" s="192">
        <v>1608</v>
      </c>
      <c r="BZ74" s="192">
        <v>206597097</v>
      </c>
      <c r="CA74" s="192">
        <v>78400</v>
      </c>
      <c r="CB74" s="192">
        <v>608343776</v>
      </c>
    </row>
    <row r="75" spans="1:80" ht="15" customHeight="1">
      <c r="A75" s="1">
        <v>87</v>
      </c>
      <c r="D75" s="2" t="s">
        <v>335</v>
      </c>
      <c r="E75" s="5"/>
      <c r="F75" s="5"/>
      <c r="G75" s="5"/>
      <c r="H75" s="5"/>
      <c r="I75" s="5"/>
      <c r="J75" s="5"/>
      <c r="K75" s="5"/>
      <c r="L75" s="5"/>
      <c r="M75" s="5"/>
      <c r="N75" s="5"/>
      <c r="P75" s="5"/>
      <c r="Q75" s="5"/>
      <c r="R75" s="5"/>
      <c r="S75" s="5"/>
      <c r="T75" s="5"/>
      <c r="U75" s="5"/>
      <c r="V75" s="5"/>
      <c r="W75" s="5"/>
      <c r="X75" s="5"/>
      <c r="Y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S75" s="192"/>
      <c r="BT75" s="192"/>
      <c r="BU75" s="192"/>
      <c r="BV75" s="192"/>
      <c r="BW75" s="192"/>
      <c r="BX75" s="192"/>
      <c r="BY75" s="192"/>
      <c r="BZ75" s="192"/>
      <c r="CA75" s="192"/>
      <c r="CB75" s="192"/>
    </row>
    <row r="76" spans="1:80" ht="15" customHeight="1">
      <c r="A76" s="1">
        <v>88</v>
      </c>
      <c r="D76" s="1" t="s">
        <v>613</v>
      </c>
      <c r="E76" s="5">
        <v>308</v>
      </c>
      <c r="F76" s="5">
        <v>476440</v>
      </c>
      <c r="G76" s="5">
        <v>4</v>
      </c>
      <c r="H76" s="5">
        <v>7200</v>
      </c>
      <c r="I76" s="5">
        <v>312</v>
      </c>
      <c r="J76" s="5">
        <v>483640</v>
      </c>
      <c r="K76" s="5">
        <v>0</v>
      </c>
      <c r="L76" s="5">
        <v>0</v>
      </c>
      <c r="M76" s="5">
        <v>312</v>
      </c>
      <c r="N76" s="5">
        <v>483640</v>
      </c>
      <c r="P76" s="5">
        <v>189</v>
      </c>
      <c r="Q76" s="5">
        <v>618030</v>
      </c>
      <c r="R76" s="5">
        <v>9</v>
      </c>
      <c r="S76" s="5">
        <v>35300</v>
      </c>
      <c r="T76" s="5">
        <v>198</v>
      </c>
      <c r="U76" s="5">
        <v>653330</v>
      </c>
      <c r="V76" s="5">
        <v>0</v>
      </c>
      <c r="W76" s="5">
        <v>0</v>
      </c>
      <c r="X76" s="5">
        <v>198</v>
      </c>
      <c r="Y76" s="5">
        <v>653330</v>
      </c>
      <c r="AA76" s="5">
        <v>52</v>
      </c>
      <c r="AB76" s="5">
        <v>396700</v>
      </c>
      <c r="AC76" s="5">
        <v>7</v>
      </c>
      <c r="AD76" s="5">
        <v>55900</v>
      </c>
      <c r="AE76" s="5">
        <v>59</v>
      </c>
      <c r="AF76" s="5">
        <v>452600</v>
      </c>
      <c r="AG76" s="5">
        <v>0</v>
      </c>
      <c r="AH76" s="5">
        <v>0</v>
      </c>
      <c r="AI76" s="5">
        <v>59</v>
      </c>
      <c r="AJ76" s="5">
        <v>452600</v>
      </c>
      <c r="AL76" s="5">
        <v>42</v>
      </c>
      <c r="AM76" s="5">
        <v>625610</v>
      </c>
      <c r="AN76" s="5">
        <v>3</v>
      </c>
      <c r="AO76" s="5">
        <v>46300</v>
      </c>
      <c r="AP76" s="5">
        <v>45</v>
      </c>
      <c r="AQ76" s="5">
        <v>671910</v>
      </c>
      <c r="AR76" s="5">
        <v>2</v>
      </c>
      <c r="AS76" s="5">
        <v>30596</v>
      </c>
      <c r="AT76" s="5">
        <v>47</v>
      </c>
      <c r="AU76" s="5">
        <v>702506</v>
      </c>
      <c r="AW76" s="5">
        <v>33</v>
      </c>
      <c r="AX76" s="5">
        <v>1115100</v>
      </c>
      <c r="AY76" s="5">
        <v>12</v>
      </c>
      <c r="AZ76" s="5">
        <v>434000</v>
      </c>
      <c r="BA76" s="5">
        <v>45</v>
      </c>
      <c r="BB76" s="5">
        <v>1549100</v>
      </c>
      <c r="BC76" s="5">
        <v>2</v>
      </c>
      <c r="BD76" s="5">
        <v>46991</v>
      </c>
      <c r="BE76" s="5">
        <v>47</v>
      </c>
      <c r="BF76" s="5">
        <v>1596091</v>
      </c>
      <c r="BH76" s="5">
        <v>17</v>
      </c>
      <c r="BI76" s="5">
        <v>2304230</v>
      </c>
      <c r="BJ76" s="5">
        <v>8</v>
      </c>
      <c r="BK76" s="5">
        <v>590300</v>
      </c>
      <c r="BL76" s="5">
        <v>25</v>
      </c>
      <c r="BM76" s="5">
        <v>2894530</v>
      </c>
      <c r="BN76" s="5">
        <v>6</v>
      </c>
      <c r="BO76" s="5">
        <v>5265373</v>
      </c>
      <c r="BP76" s="5">
        <v>31</v>
      </c>
      <c r="BQ76" s="5">
        <v>8159903</v>
      </c>
      <c r="BS76" s="192">
        <v>641</v>
      </c>
      <c r="BT76" s="192">
        <v>5536110</v>
      </c>
      <c r="BU76" s="192">
        <v>43</v>
      </c>
      <c r="BV76" s="192">
        <v>1169000</v>
      </c>
      <c r="BW76" s="192">
        <v>684</v>
      </c>
      <c r="BX76" s="192">
        <v>6705110</v>
      </c>
      <c r="BY76" s="192">
        <v>10</v>
      </c>
      <c r="BZ76" s="192">
        <v>5342960</v>
      </c>
      <c r="CA76" s="192">
        <v>694</v>
      </c>
      <c r="CB76" s="192">
        <v>12048070</v>
      </c>
    </row>
    <row r="77" spans="1:80" ht="15" customHeight="1">
      <c r="A77" s="1">
        <v>89</v>
      </c>
      <c r="D77" s="1" t="s">
        <v>334</v>
      </c>
      <c r="E77" s="5">
        <v>420</v>
      </c>
      <c r="F77" s="5">
        <v>612171</v>
      </c>
      <c r="G77" s="5">
        <v>0</v>
      </c>
      <c r="H77" s="5">
        <v>0</v>
      </c>
      <c r="I77" s="5">
        <v>420</v>
      </c>
      <c r="J77" s="5">
        <v>612171</v>
      </c>
      <c r="K77" s="5">
        <v>0</v>
      </c>
      <c r="L77" s="5">
        <v>0</v>
      </c>
      <c r="M77" s="5">
        <v>420</v>
      </c>
      <c r="N77" s="5">
        <v>612171</v>
      </c>
      <c r="P77" s="5">
        <v>226</v>
      </c>
      <c r="Q77" s="5">
        <v>690515</v>
      </c>
      <c r="R77" s="5">
        <v>0</v>
      </c>
      <c r="S77" s="5">
        <v>0</v>
      </c>
      <c r="T77" s="5">
        <v>226</v>
      </c>
      <c r="U77" s="5">
        <v>690515</v>
      </c>
      <c r="V77" s="5">
        <v>0</v>
      </c>
      <c r="W77" s="5">
        <v>0</v>
      </c>
      <c r="X77" s="5">
        <v>226</v>
      </c>
      <c r="Y77" s="5">
        <v>690515</v>
      </c>
      <c r="AA77" s="5">
        <v>58</v>
      </c>
      <c r="AB77" s="5">
        <v>409388</v>
      </c>
      <c r="AC77" s="5">
        <v>1</v>
      </c>
      <c r="AD77" s="5">
        <v>6000</v>
      </c>
      <c r="AE77" s="5">
        <v>59</v>
      </c>
      <c r="AF77" s="5">
        <v>415388</v>
      </c>
      <c r="AG77" s="5">
        <v>0</v>
      </c>
      <c r="AH77" s="5">
        <v>0</v>
      </c>
      <c r="AI77" s="5">
        <v>59</v>
      </c>
      <c r="AJ77" s="5">
        <v>415388</v>
      </c>
      <c r="AL77" s="5">
        <v>15</v>
      </c>
      <c r="AM77" s="5">
        <v>203031</v>
      </c>
      <c r="AN77" s="5">
        <v>0</v>
      </c>
      <c r="AO77" s="5">
        <v>0</v>
      </c>
      <c r="AP77" s="5">
        <v>15</v>
      </c>
      <c r="AQ77" s="5">
        <v>203031</v>
      </c>
      <c r="AR77" s="5">
        <v>0</v>
      </c>
      <c r="AS77" s="5">
        <v>0</v>
      </c>
      <c r="AT77" s="5">
        <v>15</v>
      </c>
      <c r="AU77" s="5">
        <v>203031</v>
      </c>
      <c r="AW77" s="5">
        <v>3</v>
      </c>
      <c r="AX77" s="5">
        <v>103488</v>
      </c>
      <c r="AY77" s="5">
        <v>0</v>
      </c>
      <c r="AZ77" s="5">
        <v>0</v>
      </c>
      <c r="BA77" s="5">
        <v>3</v>
      </c>
      <c r="BB77" s="5">
        <v>103488</v>
      </c>
      <c r="BC77" s="5">
        <v>0</v>
      </c>
      <c r="BD77" s="5">
        <v>0</v>
      </c>
      <c r="BE77" s="5">
        <v>3</v>
      </c>
      <c r="BF77" s="5">
        <v>103488</v>
      </c>
      <c r="BH77" s="5">
        <v>4</v>
      </c>
      <c r="BI77" s="5">
        <v>447423</v>
      </c>
      <c r="BJ77" s="5">
        <v>0</v>
      </c>
      <c r="BK77" s="5">
        <v>0</v>
      </c>
      <c r="BL77" s="5">
        <v>4</v>
      </c>
      <c r="BM77" s="5">
        <v>447423</v>
      </c>
      <c r="BN77" s="5">
        <v>0</v>
      </c>
      <c r="BO77" s="5">
        <v>0</v>
      </c>
      <c r="BP77" s="5">
        <v>4</v>
      </c>
      <c r="BQ77" s="5">
        <v>447423</v>
      </c>
      <c r="BS77" s="192">
        <v>726</v>
      </c>
      <c r="BT77" s="192">
        <v>2466016</v>
      </c>
      <c r="BU77" s="192">
        <v>1</v>
      </c>
      <c r="BV77" s="192">
        <v>6000</v>
      </c>
      <c r="BW77" s="192">
        <v>727</v>
      </c>
      <c r="BX77" s="192">
        <v>2472016</v>
      </c>
      <c r="BY77" s="192"/>
      <c r="BZ77" s="192"/>
      <c r="CA77" s="192">
        <v>727</v>
      </c>
      <c r="CB77" s="192">
        <v>2472016</v>
      </c>
    </row>
    <row r="78" spans="1:80" ht="15" customHeight="1">
      <c r="A78" s="1">
        <v>90</v>
      </c>
      <c r="D78" s="1" t="s">
        <v>345</v>
      </c>
      <c r="E78" s="5">
        <v>223</v>
      </c>
      <c r="F78" s="5">
        <v>365232</v>
      </c>
      <c r="G78" s="5">
        <v>1</v>
      </c>
      <c r="H78" s="5">
        <v>1500</v>
      </c>
      <c r="I78" s="5">
        <v>224</v>
      </c>
      <c r="J78" s="5">
        <v>366732</v>
      </c>
      <c r="K78" s="5">
        <v>0</v>
      </c>
      <c r="L78" s="5">
        <v>0</v>
      </c>
      <c r="M78" s="5">
        <v>224</v>
      </c>
      <c r="N78" s="5">
        <v>366732</v>
      </c>
      <c r="P78" s="5">
        <v>143</v>
      </c>
      <c r="Q78" s="5">
        <v>451264</v>
      </c>
      <c r="R78" s="5">
        <v>4</v>
      </c>
      <c r="S78" s="5">
        <v>12772</v>
      </c>
      <c r="T78" s="5">
        <v>147</v>
      </c>
      <c r="U78" s="5">
        <v>464036</v>
      </c>
      <c r="V78" s="5">
        <v>0</v>
      </c>
      <c r="W78" s="5">
        <v>0</v>
      </c>
      <c r="X78" s="5">
        <v>147</v>
      </c>
      <c r="Y78" s="5">
        <v>464036</v>
      </c>
      <c r="AA78" s="5">
        <v>45</v>
      </c>
      <c r="AB78" s="5">
        <v>324465</v>
      </c>
      <c r="AC78" s="5">
        <v>1</v>
      </c>
      <c r="AD78" s="5">
        <v>5900</v>
      </c>
      <c r="AE78" s="5">
        <v>46</v>
      </c>
      <c r="AF78" s="5">
        <v>330365</v>
      </c>
      <c r="AG78" s="5">
        <v>1</v>
      </c>
      <c r="AH78" s="5">
        <v>8479</v>
      </c>
      <c r="AI78" s="5">
        <v>47</v>
      </c>
      <c r="AJ78" s="5">
        <v>338844</v>
      </c>
      <c r="AL78" s="5">
        <v>22</v>
      </c>
      <c r="AM78" s="5">
        <v>282579</v>
      </c>
      <c r="AN78" s="5">
        <v>3</v>
      </c>
      <c r="AO78" s="5">
        <v>38743</v>
      </c>
      <c r="AP78" s="5">
        <v>25</v>
      </c>
      <c r="AQ78" s="5">
        <v>321322</v>
      </c>
      <c r="AR78" s="5">
        <v>1</v>
      </c>
      <c r="AS78" s="5">
        <v>10450</v>
      </c>
      <c r="AT78" s="5">
        <v>26</v>
      </c>
      <c r="AU78" s="5">
        <v>331772</v>
      </c>
      <c r="AW78" s="5">
        <v>0</v>
      </c>
      <c r="AX78" s="5">
        <v>0</v>
      </c>
      <c r="AY78" s="5">
        <v>4</v>
      </c>
      <c r="AZ78" s="5">
        <v>125373</v>
      </c>
      <c r="BA78" s="5">
        <v>4</v>
      </c>
      <c r="BB78" s="5">
        <v>125373</v>
      </c>
      <c r="BC78" s="5">
        <v>1</v>
      </c>
      <c r="BD78" s="5">
        <v>23256</v>
      </c>
      <c r="BE78" s="5">
        <v>5</v>
      </c>
      <c r="BF78" s="5">
        <v>148629</v>
      </c>
      <c r="BH78" s="5">
        <v>1</v>
      </c>
      <c r="BI78" s="5">
        <v>54600</v>
      </c>
      <c r="BJ78" s="5">
        <v>0</v>
      </c>
      <c r="BK78" s="5">
        <v>0</v>
      </c>
      <c r="BL78" s="5">
        <v>1</v>
      </c>
      <c r="BM78" s="5">
        <v>54600</v>
      </c>
      <c r="BN78" s="5">
        <v>1</v>
      </c>
      <c r="BO78" s="5">
        <v>1253088</v>
      </c>
      <c r="BP78" s="5">
        <v>2</v>
      </c>
      <c r="BQ78" s="5">
        <v>1307688</v>
      </c>
      <c r="BS78" s="192">
        <v>434</v>
      </c>
      <c r="BT78" s="192">
        <v>1478140</v>
      </c>
      <c r="BU78" s="192">
        <v>13</v>
      </c>
      <c r="BV78" s="192">
        <v>184288</v>
      </c>
      <c r="BW78" s="192">
        <v>447</v>
      </c>
      <c r="BX78" s="192">
        <v>1662428</v>
      </c>
      <c r="BY78" s="192">
        <v>4</v>
      </c>
      <c r="BZ78" s="192">
        <v>1295273</v>
      </c>
      <c r="CA78" s="192">
        <v>451</v>
      </c>
      <c r="CB78" s="192">
        <v>2957701</v>
      </c>
    </row>
    <row r="79" spans="1:80" ht="15" customHeight="1">
      <c r="A79" s="1">
        <v>91</v>
      </c>
      <c r="D79" s="9" t="s">
        <v>346</v>
      </c>
      <c r="E79" s="10">
        <v>481</v>
      </c>
      <c r="F79" s="10">
        <v>733744</v>
      </c>
      <c r="G79" s="10">
        <v>3</v>
      </c>
      <c r="H79" s="10">
        <v>3800</v>
      </c>
      <c r="I79" s="10">
        <v>484</v>
      </c>
      <c r="J79" s="10">
        <v>737544</v>
      </c>
      <c r="K79" s="10">
        <v>1</v>
      </c>
      <c r="L79" s="10">
        <v>1731</v>
      </c>
      <c r="M79" s="10">
        <v>485</v>
      </c>
      <c r="N79" s="10">
        <v>739275</v>
      </c>
      <c r="P79" s="10">
        <v>324</v>
      </c>
      <c r="Q79" s="10">
        <v>1078118</v>
      </c>
      <c r="R79" s="10">
        <v>5</v>
      </c>
      <c r="S79" s="10">
        <v>18926</v>
      </c>
      <c r="T79" s="10">
        <v>329</v>
      </c>
      <c r="U79" s="10">
        <v>1097044</v>
      </c>
      <c r="V79" s="10">
        <v>1</v>
      </c>
      <c r="W79" s="10">
        <v>2896</v>
      </c>
      <c r="X79" s="10">
        <v>330</v>
      </c>
      <c r="Y79" s="10">
        <v>1099940</v>
      </c>
      <c r="AA79" s="10">
        <v>99</v>
      </c>
      <c r="AB79" s="10">
        <v>696978</v>
      </c>
      <c r="AC79" s="10">
        <v>4</v>
      </c>
      <c r="AD79" s="10">
        <v>34375</v>
      </c>
      <c r="AE79" s="10">
        <v>103</v>
      </c>
      <c r="AF79" s="10">
        <v>731353</v>
      </c>
      <c r="AG79" s="10">
        <v>4</v>
      </c>
      <c r="AH79" s="10">
        <v>27774</v>
      </c>
      <c r="AI79" s="10">
        <v>107</v>
      </c>
      <c r="AJ79" s="10">
        <v>759127</v>
      </c>
      <c r="AL79" s="10">
        <v>31</v>
      </c>
      <c r="AM79" s="10">
        <v>431940</v>
      </c>
      <c r="AN79" s="10">
        <v>4</v>
      </c>
      <c r="AO79" s="10">
        <v>59800</v>
      </c>
      <c r="AP79" s="10">
        <v>35</v>
      </c>
      <c r="AQ79" s="10">
        <v>491740</v>
      </c>
      <c r="AR79" s="10">
        <v>3</v>
      </c>
      <c r="AS79" s="10">
        <v>33071</v>
      </c>
      <c r="AT79" s="10">
        <v>38</v>
      </c>
      <c r="AU79" s="10">
        <v>524811</v>
      </c>
      <c r="AW79" s="10">
        <v>7</v>
      </c>
      <c r="AX79" s="10">
        <v>240564</v>
      </c>
      <c r="AY79" s="10">
        <v>4</v>
      </c>
      <c r="AZ79" s="10">
        <v>105113</v>
      </c>
      <c r="BA79" s="10">
        <v>11</v>
      </c>
      <c r="BB79" s="10">
        <v>345677</v>
      </c>
      <c r="BC79" s="10">
        <v>1</v>
      </c>
      <c r="BD79" s="10">
        <v>49026</v>
      </c>
      <c r="BE79" s="10">
        <v>12</v>
      </c>
      <c r="BF79" s="10">
        <v>394703</v>
      </c>
      <c r="BH79" s="10">
        <v>1</v>
      </c>
      <c r="BI79" s="10">
        <v>60769</v>
      </c>
      <c r="BJ79" s="10">
        <v>0</v>
      </c>
      <c r="BK79" s="10">
        <v>0</v>
      </c>
      <c r="BL79" s="10">
        <v>1</v>
      </c>
      <c r="BM79" s="10">
        <v>60769</v>
      </c>
      <c r="BN79" s="10">
        <v>6</v>
      </c>
      <c r="BO79" s="10">
        <v>2965438</v>
      </c>
      <c r="BP79" s="10">
        <v>7</v>
      </c>
      <c r="BQ79" s="10">
        <v>3026207</v>
      </c>
      <c r="BS79" s="192">
        <v>943</v>
      </c>
      <c r="BT79" s="192">
        <v>3242113</v>
      </c>
      <c r="BU79" s="192">
        <v>20</v>
      </c>
      <c r="BV79" s="192">
        <v>222014</v>
      </c>
      <c r="BW79" s="192">
        <v>963</v>
      </c>
      <c r="BX79" s="192">
        <v>3464127</v>
      </c>
      <c r="BY79" s="192">
        <v>16</v>
      </c>
      <c r="BZ79" s="192">
        <v>3079936</v>
      </c>
      <c r="CA79" s="192">
        <v>979</v>
      </c>
      <c r="CB79" s="192">
        <v>6544063</v>
      </c>
    </row>
    <row r="80" spans="1:80" ht="15" customHeight="1">
      <c r="A80" s="1">
        <v>92</v>
      </c>
      <c r="D80" s="20" t="s">
        <v>430</v>
      </c>
      <c r="E80" s="5">
        <v>1432</v>
      </c>
      <c r="F80" s="5">
        <v>2187587</v>
      </c>
      <c r="G80" s="5">
        <v>8</v>
      </c>
      <c r="H80" s="5">
        <v>12500</v>
      </c>
      <c r="I80" s="5">
        <v>1440</v>
      </c>
      <c r="J80" s="5">
        <v>2200087</v>
      </c>
      <c r="K80" s="5">
        <v>1</v>
      </c>
      <c r="L80" s="5">
        <v>1731</v>
      </c>
      <c r="M80" s="5">
        <v>1441</v>
      </c>
      <c r="N80" s="5">
        <v>2201818</v>
      </c>
      <c r="P80" s="5">
        <v>882</v>
      </c>
      <c r="Q80" s="5">
        <v>2837927</v>
      </c>
      <c r="R80" s="5">
        <v>18</v>
      </c>
      <c r="S80" s="5">
        <v>66998</v>
      </c>
      <c r="T80" s="5">
        <v>900</v>
      </c>
      <c r="U80" s="5">
        <v>2904925</v>
      </c>
      <c r="V80" s="5">
        <v>1</v>
      </c>
      <c r="W80" s="5">
        <v>2896</v>
      </c>
      <c r="X80" s="5">
        <v>901</v>
      </c>
      <c r="Y80" s="5">
        <v>2907821</v>
      </c>
      <c r="AA80" s="5">
        <v>254</v>
      </c>
      <c r="AB80" s="5">
        <v>1827531</v>
      </c>
      <c r="AC80" s="5">
        <v>13</v>
      </c>
      <c r="AD80" s="5">
        <v>102175</v>
      </c>
      <c r="AE80" s="5">
        <v>267</v>
      </c>
      <c r="AF80" s="5">
        <v>1929706</v>
      </c>
      <c r="AG80" s="5">
        <v>5</v>
      </c>
      <c r="AH80" s="5">
        <v>36253</v>
      </c>
      <c r="AI80" s="5">
        <v>272</v>
      </c>
      <c r="AJ80" s="5">
        <v>1965959</v>
      </c>
      <c r="AL80" s="5">
        <v>110</v>
      </c>
      <c r="AM80" s="5">
        <v>1543160</v>
      </c>
      <c r="AN80" s="5">
        <v>10</v>
      </c>
      <c r="AO80" s="5">
        <v>144843</v>
      </c>
      <c r="AP80" s="5">
        <v>120</v>
      </c>
      <c r="AQ80" s="5">
        <v>1688003</v>
      </c>
      <c r="AR80" s="5">
        <v>6</v>
      </c>
      <c r="AS80" s="5">
        <v>74117</v>
      </c>
      <c r="AT80" s="5">
        <v>126</v>
      </c>
      <c r="AU80" s="5">
        <v>1762120</v>
      </c>
      <c r="AW80" s="5">
        <v>43</v>
      </c>
      <c r="AX80" s="5">
        <v>1459152</v>
      </c>
      <c r="AY80" s="5">
        <v>20</v>
      </c>
      <c r="AZ80" s="5">
        <v>664486</v>
      </c>
      <c r="BA80" s="5">
        <v>63</v>
      </c>
      <c r="BB80" s="5">
        <v>2123638</v>
      </c>
      <c r="BC80" s="5">
        <v>4</v>
      </c>
      <c r="BD80" s="5">
        <v>119273</v>
      </c>
      <c r="BE80" s="5">
        <v>67</v>
      </c>
      <c r="BF80" s="5">
        <v>2242911</v>
      </c>
      <c r="BH80" s="5">
        <v>23</v>
      </c>
      <c r="BI80" s="5">
        <v>2867022</v>
      </c>
      <c r="BJ80" s="5">
        <v>8</v>
      </c>
      <c r="BK80" s="5">
        <v>590300</v>
      </c>
      <c r="BL80" s="5">
        <v>31</v>
      </c>
      <c r="BM80" s="5">
        <v>3457322</v>
      </c>
      <c r="BN80" s="5">
        <v>13</v>
      </c>
      <c r="BO80" s="5">
        <v>9483899</v>
      </c>
      <c r="BP80" s="5">
        <v>44</v>
      </c>
      <c r="BQ80" s="5">
        <v>12941221</v>
      </c>
      <c r="BS80" s="192">
        <v>2744</v>
      </c>
      <c r="BT80" s="192">
        <v>12722379</v>
      </c>
      <c r="BU80" s="192">
        <v>77</v>
      </c>
      <c r="BV80" s="192">
        <v>1581302</v>
      </c>
      <c r="BW80" s="192">
        <v>2821</v>
      </c>
      <c r="BX80" s="192">
        <v>14303681</v>
      </c>
      <c r="BY80" s="192">
        <v>30</v>
      </c>
      <c r="BZ80" s="192">
        <v>9718169</v>
      </c>
      <c r="CA80" s="192">
        <v>2851</v>
      </c>
      <c r="CB80" s="192">
        <v>24021850</v>
      </c>
    </row>
    <row r="81" spans="1:80" ht="15" customHeight="1">
      <c r="A81" s="1">
        <v>93</v>
      </c>
      <c r="D81" s="29" t="s">
        <v>495</v>
      </c>
      <c r="E81" s="5"/>
      <c r="F81" s="5"/>
      <c r="G81" s="5"/>
      <c r="H81" s="5"/>
      <c r="I81" s="5"/>
      <c r="J81" s="5"/>
      <c r="K81" s="5"/>
      <c r="L81" s="5"/>
      <c r="M81" s="5"/>
      <c r="N81" s="5"/>
      <c r="P81" s="5"/>
      <c r="Q81" s="5"/>
      <c r="R81" s="5"/>
      <c r="S81" s="5"/>
      <c r="T81" s="5"/>
      <c r="U81" s="5"/>
      <c r="V81" s="5"/>
      <c r="W81" s="5"/>
      <c r="X81" s="5"/>
      <c r="Y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S81" s="192"/>
      <c r="BT81" s="192"/>
      <c r="BU81" s="192"/>
      <c r="BV81" s="192"/>
      <c r="BW81" s="192"/>
      <c r="BX81" s="192"/>
      <c r="BY81" s="192"/>
      <c r="BZ81" s="192"/>
      <c r="CA81" s="192"/>
      <c r="CB81" s="192"/>
    </row>
    <row r="82" spans="1:80" ht="15" customHeight="1">
      <c r="A82" s="1">
        <v>94</v>
      </c>
      <c r="D82" s="1" t="s">
        <v>362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5">
        <v>2</v>
      </c>
      <c r="L82" s="5">
        <v>2618</v>
      </c>
      <c r="M82" s="5">
        <v>2</v>
      </c>
      <c r="N82" s="5">
        <v>2618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  <c r="W82" s="5">
        <v>0</v>
      </c>
      <c r="X82" s="5">
        <v>0</v>
      </c>
      <c r="Y82" s="5">
        <v>0</v>
      </c>
      <c r="AA82" s="5">
        <v>0</v>
      </c>
      <c r="AB82" s="5">
        <v>0</v>
      </c>
      <c r="AC82" s="5">
        <v>0</v>
      </c>
      <c r="AD82" s="5">
        <v>0</v>
      </c>
      <c r="AE82" s="5">
        <v>0</v>
      </c>
      <c r="AF82" s="5">
        <v>0</v>
      </c>
      <c r="AG82" s="5">
        <v>0</v>
      </c>
      <c r="AH82" s="5">
        <v>0</v>
      </c>
      <c r="AI82" s="5">
        <v>0</v>
      </c>
      <c r="AJ82" s="5">
        <v>0</v>
      </c>
      <c r="AL82" s="5">
        <v>0</v>
      </c>
      <c r="AM82" s="5">
        <v>0</v>
      </c>
      <c r="AN82" s="5">
        <v>0</v>
      </c>
      <c r="AO82" s="5">
        <v>0</v>
      </c>
      <c r="AP82" s="5">
        <v>0</v>
      </c>
      <c r="AQ82" s="5">
        <v>0</v>
      </c>
      <c r="AR82" s="5">
        <v>0</v>
      </c>
      <c r="AS82" s="5">
        <v>0</v>
      </c>
      <c r="AT82" s="5">
        <v>0</v>
      </c>
      <c r="AU82" s="5">
        <v>0</v>
      </c>
      <c r="AW82" s="5">
        <v>0</v>
      </c>
      <c r="AX82" s="5">
        <v>0</v>
      </c>
      <c r="AY82" s="5">
        <v>0</v>
      </c>
      <c r="AZ82" s="5">
        <v>0</v>
      </c>
      <c r="BA82" s="5">
        <v>0</v>
      </c>
      <c r="BB82" s="5">
        <v>0</v>
      </c>
      <c r="BC82" s="5">
        <v>0</v>
      </c>
      <c r="BD82" s="5">
        <v>0</v>
      </c>
      <c r="BE82" s="5">
        <v>0</v>
      </c>
      <c r="BF82" s="5">
        <v>0</v>
      </c>
      <c r="BH82" s="5">
        <v>0</v>
      </c>
      <c r="BI82" s="5">
        <v>0</v>
      </c>
      <c r="BJ82" s="5">
        <v>0</v>
      </c>
      <c r="BK82" s="5">
        <v>0</v>
      </c>
      <c r="BL82" s="5">
        <v>0</v>
      </c>
      <c r="BM82" s="5">
        <v>0</v>
      </c>
      <c r="BN82" s="5">
        <v>0</v>
      </c>
      <c r="BO82" s="5">
        <v>0</v>
      </c>
      <c r="BP82" s="5">
        <v>0</v>
      </c>
      <c r="BQ82" s="5">
        <v>0</v>
      </c>
      <c r="BS82" s="192"/>
      <c r="BT82" s="192"/>
      <c r="BU82" s="192"/>
      <c r="BV82" s="192"/>
      <c r="BW82" s="192"/>
      <c r="BX82" s="192"/>
      <c r="BY82" s="192">
        <v>2</v>
      </c>
      <c r="BZ82" s="192">
        <v>2618</v>
      </c>
      <c r="CA82" s="192">
        <v>2</v>
      </c>
      <c r="CB82" s="192">
        <v>2618</v>
      </c>
    </row>
    <row r="83" spans="1:80" ht="15" customHeight="1">
      <c r="A83" s="1">
        <v>95</v>
      </c>
      <c r="D83" s="9" t="s">
        <v>360</v>
      </c>
      <c r="E83" s="10">
        <v>0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0</v>
      </c>
      <c r="M83" s="10">
        <v>0</v>
      </c>
      <c r="N83" s="10">
        <v>0</v>
      </c>
      <c r="P83" s="10">
        <v>0</v>
      </c>
      <c r="Q83" s="10">
        <v>0</v>
      </c>
      <c r="R83" s="10">
        <v>0</v>
      </c>
      <c r="S83" s="10">
        <v>0</v>
      </c>
      <c r="T83" s="10">
        <v>0</v>
      </c>
      <c r="U83" s="10">
        <v>0</v>
      </c>
      <c r="V83" s="10">
        <v>0</v>
      </c>
      <c r="W83" s="10">
        <v>0</v>
      </c>
      <c r="X83" s="10">
        <v>0</v>
      </c>
      <c r="Y83" s="10">
        <v>0</v>
      </c>
      <c r="AA83" s="10">
        <v>0</v>
      </c>
      <c r="AB83" s="10">
        <v>0</v>
      </c>
      <c r="AC83" s="10">
        <v>0</v>
      </c>
      <c r="AD83" s="10">
        <v>0</v>
      </c>
      <c r="AE83" s="10">
        <v>0</v>
      </c>
      <c r="AF83" s="10">
        <v>0</v>
      </c>
      <c r="AG83" s="10">
        <v>1</v>
      </c>
      <c r="AH83" s="10">
        <v>7454</v>
      </c>
      <c r="AI83" s="10">
        <v>1</v>
      </c>
      <c r="AJ83" s="10">
        <v>7454</v>
      </c>
      <c r="AL83" s="10">
        <v>0</v>
      </c>
      <c r="AM83" s="10">
        <v>0</v>
      </c>
      <c r="AN83" s="10">
        <v>0</v>
      </c>
      <c r="AO83" s="10">
        <v>0</v>
      </c>
      <c r="AP83" s="10">
        <v>0</v>
      </c>
      <c r="AQ83" s="10">
        <v>0</v>
      </c>
      <c r="AR83" s="10">
        <v>2</v>
      </c>
      <c r="AS83" s="10">
        <v>24815</v>
      </c>
      <c r="AT83" s="10">
        <v>2</v>
      </c>
      <c r="AU83" s="10">
        <v>24815</v>
      </c>
      <c r="AW83" s="10">
        <v>0</v>
      </c>
      <c r="AX83" s="10">
        <v>0</v>
      </c>
      <c r="AY83" s="10">
        <v>0</v>
      </c>
      <c r="AZ83" s="10">
        <v>0</v>
      </c>
      <c r="BA83" s="10">
        <v>0</v>
      </c>
      <c r="BB83" s="10">
        <v>0</v>
      </c>
      <c r="BC83" s="10">
        <v>0</v>
      </c>
      <c r="BD83" s="10">
        <v>0</v>
      </c>
      <c r="BE83" s="10">
        <v>0</v>
      </c>
      <c r="BF83" s="10">
        <v>0</v>
      </c>
      <c r="BH83" s="10">
        <v>0</v>
      </c>
      <c r="BI83" s="10">
        <v>0</v>
      </c>
      <c r="BJ83" s="10">
        <v>0</v>
      </c>
      <c r="BK83" s="10">
        <v>0</v>
      </c>
      <c r="BL83" s="10">
        <v>0</v>
      </c>
      <c r="BM83" s="10">
        <v>0</v>
      </c>
      <c r="BN83" s="10">
        <v>0</v>
      </c>
      <c r="BO83" s="10">
        <v>0</v>
      </c>
      <c r="BP83" s="10">
        <v>0</v>
      </c>
      <c r="BQ83" s="10">
        <v>0</v>
      </c>
      <c r="BS83" s="192"/>
      <c r="BT83" s="192"/>
      <c r="BU83" s="192"/>
      <c r="BV83" s="192"/>
      <c r="BW83" s="192"/>
      <c r="BX83" s="192"/>
      <c r="BY83" s="192">
        <v>3</v>
      </c>
      <c r="BZ83" s="192">
        <v>32269</v>
      </c>
      <c r="CA83" s="192">
        <v>3</v>
      </c>
      <c r="CB83" s="192">
        <v>32269</v>
      </c>
    </row>
    <row r="84" spans="1:80" ht="15" customHeight="1">
      <c r="A84" s="1">
        <v>96</v>
      </c>
      <c r="D84" s="7" t="s">
        <v>430</v>
      </c>
      <c r="E84" s="5">
        <v>0</v>
      </c>
      <c r="F84" s="5"/>
      <c r="G84" s="5"/>
      <c r="H84" s="5"/>
      <c r="I84" s="5">
        <v>0</v>
      </c>
      <c r="J84" s="5">
        <v>0</v>
      </c>
      <c r="K84" s="5">
        <v>2</v>
      </c>
      <c r="L84" s="5">
        <v>2618</v>
      </c>
      <c r="M84" s="5">
        <v>2</v>
      </c>
      <c r="N84" s="5">
        <v>2618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  <c r="W84" s="5">
        <v>0</v>
      </c>
      <c r="X84" s="5">
        <v>0</v>
      </c>
      <c r="Y84" s="5">
        <v>0</v>
      </c>
      <c r="AA84" s="5">
        <v>0</v>
      </c>
      <c r="AB84" s="5">
        <v>0</v>
      </c>
      <c r="AC84" s="5">
        <v>0</v>
      </c>
      <c r="AD84" s="5">
        <v>0</v>
      </c>
      <c r="AE84" s="5">
        <v>0</v>
      </c>
      <c r="AF84" s="5">
        <v>0</v>
      </c>
      <c r="AG84" s="5">
        <v>1</v>
      </c>
      <c r="AH84" s="5">
        <v>7454</v>
      </c>
      <c r="AI84" s="5">
        <v>1</v>
      </c>
      <c r="AJ84" s="5">
        <v>7454</v>
      </c>
      <c r="AL84" s="5">
        <v>0</v>
      </c>
      <c r="AM84" s="5">
        <v>0</v>
      </c>
      <c r="AN84" s="5">
        <v>0</v>
      </c>
      <c r="AO84" s="5">
        <v>0</v>
      </c>
      <c r="AP84" s="5">
        <v>0</v>
      </c>
      <c r="AQ84" s="5">
        <v>0</v>
      </c>
      <c r="AR84" s="5">
        <v>2</v>
      </c>
      <c r="AS84" s="5">
        <v>24815</v>
      </c>
      <c r="AT84" s="5">
        <v>2</v>
      </c>
      <c r="AU84" s="5">
        <v>24815</v>
      </c>
      <c r="AW84" s="5">
        <v>0</v>
      </c>
      <c r="AX84" s="5">
        <v>0</v>
      </c>
      <c r="AY84" s="5">
        <v>0</v>
      </c>
      <c r="AZ84" s="5">
        <v>0</v>
      </c>
      <c r="BA84" s="5">
        <v>0</v>
      </c>
      <c r="BB84" s="5">
        <v>0</v>
      </c>
      <c r="BC84" s="5">
        <v>0</v>
      </c>
      <c r="BD84" s="5">
        <v>0</v>
      </c>
      <c r="BE84" s="5">
        <v>0</v>
      </c>
      <c r="BF84" s="5">
        <v>0</v>
      </c>
      <c r="BH84" s="5">
        <v>0</v>
      </c>
      <c r="BI84" s="5">
        <v>0</v>
      </c>
      <c r="BJ84" s="5">
        <v>0</v>
      </c>
      <c r="BK84" s="5">
        <v>0</v>
      </c>
      <c r="BL84" s="5">
        <v>0</v>
      </c>
      <c r="BM84" s="5">
        <v>0</v>
      </c>
      <c r="BN84" s="5">
        <v>0</v>
      </c>
      <c r="BO84" s="5">
        <v>0</v>
      </c>
      <c r="BP84" s="5">
        <v>0</v>
      </c>
      <c r="BQ84" s="5">
        <v>0</v>
      </c>
      <c r="BS84" s="192"/>
      <c r="BT84" s="192"/>
      <c r="BU84" s="192"/>
      <c r="BV84" s="192"/>
      <c r="BW84" s="192"/>
      <c r="BX84" s="192"/>
      <c r="BY84" s="192">
        <v>5</v>
      </c>
      <c r="BZ84" s="192">
        <v>34887</v>
      </c>
      <c r="CA84" s="192">
        <v>5</v>
      </c>
      <c r="CB84" s="192">
        <v>34887</v>
      </c>
    </row>
    <row r="85" spans="1:80" ht="15" customHeight="1">
      <c r="A85" s="1">
        <v>97</v>
      </c>
      <c r="D85" s="2" t="s">
        <v>361</v>
      </c>
      <c r="E85" s="5"/>
      <c r="F85" s="5"/>
      <c r="G85" s="5"/>
      <c r="H85" s="5"/>
      <c r="I85" s="5"/>
      <c r="J85" s="5"/>
      <c r="K85" s="5"/>
      <c r="L85" s="5"/>
      <c r="M85" s="5"/>
      <c r="N85" s="5"/>
      <c r="P85" s="5"/>
      <c r="Q85" s="5"/>
      <c r="R85" s="5"/>
      <c r="S85" s="5"/>
      <c r="T85" s="5"/>
      <c r="U85" s="5"/>
      <c r="V85" s="5"/>
      <c r="W85" s="5"/>
      <c r="X85" s="5"/>
      <c r="Y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S85" s="192"/>
      <c r="BT85" s="192"/>
      <c r="BU85" s="192"/>
      <c r="BV85" s="192"/>
      <c r="BW85" s="192"/>
      <c r="BX85" s="192"/>
      <c r="BY85" s="192"/>
      <c r="BZ85" s="192"/>
      <c r="CA85" s="192"/>
      <c r="CB85" s="192"/>
    </row>
    <row r="86" spans="1:80" ht="15" customHeight="1">
      <c r="A86" s="1">
        <v>98</v>
      </c>
      <c r="D86" s="1" t="s">
        <v>271</v>
      </c>
      <c r="E86" s="5">
        <v>131</v>
      </c>
      <c r="F86" s="5">
        <v>215604</v>
      </c>
      <c r="G86" s="5">
        <v>0</v>
      </c>
      <c r="H86" s="5">
        <v>0</v>
      </c>
      <c r="I86" s="5">
        <v>131</v>
      </c>
      <c r="J86" s="5">
        <v>215604</v>
      </c>
      <c r="K86" s="5">
        <v>0</v>
      </c>
      <c r="L86" s="5"/>
      <c r="M86" s="5">
        <v>131</v>
      </c>
      <c r="N86" s="5">
        <v>215604</v>
      </c>
      <c r="P86" s="5">
        <v>104</v>
      </c>
      <c r="Q86" s="5">
        <v>331309</v>
      </c>
      <c r="R86" s="5">
        <v>2</v>
      </c>
      <c r="S86" s="5">
        <v>5699</v>
      </c>
      <c r="T86" s="5">
        <v>106</v>
      </c>
      <c r="U86" s="5">
        <v>337008</v>
      </c>
      <c r="V86" s="5">
        <v>2</v>
      </c>
      <c r="W86" s="5">
        <v>6561</v>
      </c>
      <c r="X86" s="5">
        <v>108</v>
      </c>
      <c r="Y86" s="5">
        <v>343569</v>
      </c>
      <c r="AA86" s="5">
        <v>32</v>
      </c>
      <c r="AB86" s="5">
        <v>220366</v>
      </c>
      <c r="AC86" s="5">
        <v>4</v>
      </c>
      <c r="AD86" s="5">
        <v>26600</v>
      </c>
      <c r="AE86" s="5">
        <v>36</v>
      </c>
      <c r="AF86" s="5">
        <v>246966</v>
      </c>
      <c r="AG86" s="5">
        <v>1</v>
      </c>
      <c r="AH86" s="5">
        <v>5554</v>
      </c>
      <c r="AI86" s="5">
        <v>37</v>
      </c>
      <c r="AJ86" s="5">
        <v>252520</v>
      </c>
      <c r="AL86" s="5">
        <v>13</v>
      </c>
      <c r="AM86" s="5">
        <v>186347</v>
      </c>
      <c r="AN86" s="5">
        <v>5</v>
      </c>
      <c r="AO86" s="5">
        <v>65266</v>
      </c>
      <c r="AP86" s="5">
        <v>18</v>
      </c>
      <c r="AQ86" s="5">
        <v>251613</v>
      </c>
      <c r="AR86" s="5">
        <v>0</v>
      </c>
      <c r="AS86" s="5">
        <v>0</v>
      </c>
      <c r="AT86" s="5">
        <v>18</v>
      </c>
      <c r="AU86" s="5">
        <v>251613</v>
      </c>
      <c r="AW86" s="5">
        <v>9</v>
      </c>
      <c r="AX86" s="5">
        <v>244778</v>
      </c>
      <c r="AY86" s="5">
        <v>2</v>
      </c>
      <c r="AZ86" s="5">
        <v>67996</v>
      </c>
      <c r="BA86" s="5">
        <v>11</v>
      </c>
      <c r="BB86" s="5">
        <v>312774</v>
      </c>
      <c r="BC86" s="5">
        <v>0</v>
      </c>
      <c r="BD86" s="5">
        <v>0</v>
      </c>
      <c r="BE86" s="5">
        <v>11</v>
      </c>
      <c r="BF86" s="5">
        <v>312774</v>
      </c>
      <c r="BH86" s="5">
        <v>5</v>
      </c>
      <c r="BI86" s="5">
        <v>573591</v>
      </c>
      <c r="BJ86" s="5">
        <v>0</v>
      </c>
      <c r="BK86" s="5">
        <v>0</v>
      </c>
      <c r="BL86" s="5">
        <v>5</v>
      </c>
      <c r="BM86" s="5">
        <v>573591</v>
      </c>
      <c r="BN86" s="5">
        <v>0</v>
      </c>
      <c r="BO86" s="5">
        <v>0</v>
      </c>
      <c r="BP86" s="5">
        <v>5</v>
      </c>
      <c r="BQ86" s="5">
        <v>573591</v>
      </c>
      <c r="BS86" s="192">
        <v>294</v>
      </c>
      <c r="BT86" s="192">
        <v>1771995</v>
      </c>
      <c r="BU86" s="192">
        <v>13</v>
      </c>
      <c r="BV86" s="192">
        <v>165561</v>
      </c>
      <c r="BW86" s="192">
        <v>307</v>
      </c>
      <c r="BX86" s="192">
        <v>1937556</v>
      </c>
      <c r="BY86" s="192">
        <v>3</v>
      </c>
      <c r="BZ86" s="192">
        <v>12115</v>
      </c>
      <c r="CA86" s="192">
        <v>310</v>
      </c>
      <c r="CB86" s="192">
        <v>1949671</v>
      </c>
    </row>
    <row r="87" spans="1:80" ht="15" customHeight="1">
      <c r="A87" s="1">
        <v>99</v>
      </c>
      <c r="D87" s="1" t="s">
        <v>270</v>
      </c>
      <c r="E87" s="5">
        <v>0</v>
      </c>
      <c r="F87" s="5">
        <v>0</v>
      </c>
      <c r="G87" s="5">
        <v>0</v>
      </c>
      <c r="H87" s="5">
        <v>0</v>
      </c>
      <c r="I87" s="5">
        <v>0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  <c r="V87" s="5">
        <v>2</v>
      </c>
      <c r="W87" s="5">
        <v>5522</v>
      </c>
      <c r="X87" s="5">
        <v>2</v>
      </c>
      <c r="Y87" s="5">
        <v>5522</v>
      </c>
      <c r="AA87" s="5">
        <v>0</v>
      </c>
      <c r="AB87" s="5">
        <v>0</v>
      </c>
      <c r="AC87" s="5">
        <v>0</v>
      </c>
      <c r="AD87" s="5">
        <v>0</v>
      </c>
      <c r="AE87" s="5">
        <v>0</v>
      </c>
      <c r="AF87" s="5">
        <v>0</v>
      </c>
      <c r="AG87" s="5">
        <v>0</v>
      </c>
      <c r="AH87" s="5">
        <v>0</v>
      </c>
      <c r="AI87" s="5">
        <v>0</v>
      </c>
      <c r="AJ87" s="5">
        <v>0</v>
      </c>
      <c r="AL87" s="5">
        <v>0</v>
      </c>
      <c r="AM87" s="5">
        <v>0</v>
      </c>
      <c r="AN87" s="5">
        <v>0</v>
      </c>
      <c r="AO87" s="5">
        <v>0</v>
      </c>
      <c r="AP87" s="5">
        <v>0</v>
      </c>
      <c r="AQ87" s="5">
        <v>0</v>
      </c>
      <c r="AR87" s="5">
        <v>0</v>
      </c>
      <c r="AS87" s="5">
        <v>0</v>
      </c>
      <c r="AT87" s="5">
        <v>0</v>
      </c>
      <c r="AU87" s="5">
        <v>0</v>
      </c>
      <c r="AW87" s="5">
        <v>0</v>
      </c>
      <c r="AX87" s="5">
        <v>0</v>
      </c>
      <c r="AY87" s="5">
        <v>0</v>
      </c>
      <c r="AZ87" s="5">
        <v>0</v>
      </c>
      <c r="BA87" s="5">
        <v>0</v>
      </c>
      <c r="BB87" s="5">
        <v>0</v>
      </c>
      <c r="BC87" s="5">
        <v>0</v>
      </c>
      <c r="BD87" s="5">
        <v>0</v>
      </c>
      <c r="BE87" s="5">
        <v>0</v>
      </c>
      <c r="BF87" s="5">
        <v>0</v>
      </c>
      <c r="BH87" s="5">
        <v>0</v>
      </c>
      <c r="BI87" s="5">
        <v>0</v>
      </c>
      <c r="BJ87" s="5">
        <v>0</v>
      </c>
      <c r="BK87" s="5">
        <v>0</v>
      </c>
      <c r="BL87" s="5">
        <v>0</v>
      </c>
      <c r="BM87" s="5">
        <v>0</v>
      </c>
      <c r="BN87" s="5">
        <v>0</v>
      </c>
      <c r="BO87" s="5">
        <v>0</v>
      </c>
      <c r="BP87" s="5">
        <v>0</v>
      </c>
      <c r="BQ87" s="5">
        <v>0</v>
      </c>
      <c r="BS87" s="192"/>
      <c r="BT87" s="192"/>
      <c r="BU87" s="192"/>
      <c r="BV87" s="192"/>
      <c r="BW87" s="192"/>
      <c r="BX87" s="192"/>
      <c r="BY87" s="192">
        <v>2</v>
      </c>
      <c r="BZ87" s="192">
        <v>5522</v>
      </c>
      <c r="CA87" s="192">
        <v>2</v>
      </c>
      <c r="CB87" s="192">
        <v>5522</v>
      </c>
    </row>
    <row r="88" spans="1:80" ht="15" customHeight="1">
      <c r="A88" s="1">
        <v>100</v>
      </c>
      <c r="D88" s="1" t="s">
        <v>489</v>
      </c>
      <c r="E88" s="5">
        <v>260</v>
      </c>
      <c r="F88" s="5">
        <v>377320</v>
      </c>
      <c r="G88" s="5">
        <v>4</v>
      </c>
      <c r="H88" s="5">
        <v>6200</v>
      </c>
      <c r="I88" s="5">
        <v>264</v>
      </c>
      <c r="J88" s="5">
        <v>383520</v>
      </c>
      <c r="K88" s="5">
        <v>0</v>
      </c>
      <c r="L88" s="5">
        <v>0</v>
      </c>
      <c r="M88" s="5">
        <v>264</v>
      </c>
      <c r="N88" s="5">
        <v>383520</v>
      </c>
      <c r="P88" s="5">
        <v>197</v>
      </c>
      <c r="Q88" s="5">
        <v>628987</v>
      </c>
      <c r="R88" s="5">
        <v>4</v>
      </c>
      <c r="S88" s="5">
        <v>13500</v>
      </c>
      <c r="T88" s="5">
        <v>201</v>
      </c>
      <c r="U88" s="5">
        <v>642487</v>
      </c>
      <c r="V88" s="5">
        <v>0</v>
      </c>
      <c r="W88" s="5">
        <v>0</v>
      </c>
      <c r="X88" s="5">
        <v>201</v>
      </c>
      <c r="Y88" s="5">
        <v>642487</v>
      </c>
      <c r="AA88" s="5">
        <v>77</v>
      </c>
      <c r="AB88" s="5">
        <v>546038</v>
      </c>
      <c r="AC88" s="5">
        <v>11</v>
      </c>
      <c r="AD88" s="5">
        <v>78955</v>
      </c>
      <c r="AE88" s="5">
        <v>88</v>
      </c>
      <c r="AF88" s="5">
        <v>624993</v>
      </c>
      <c r="AG88" s="5">
        <v>1</v>
      </c>
      <c r="AH88" s="5">
        <v>6369</v>
      </c>
      <c r="AI88" s="5">
        <v>89</v>
      </c>
      <c r="AJ88" s="5">
        <v>631362</v>
      </c>
      <c r="AL88" s="5">
        <v>31</v>
      </c>
      <c r="AM88" s="5">
        <v>459289</v>
      </c>
      <c r="AN88" s="5">
        <v>9</v>
      </c>
      <c r="AO88" s="5">
        <v>128990</v>
      </c>
      <c r="AP88" s="5">
        <v>40</v>
      </c>
      <c r="AQ88" s="5">
        <v>588279</v>
      </c>
      <c r="AR88" s="5">
        <v>0</v>
      </c>
      <c r="AS88" s="5">
        <v>0</v>
      </c>
      <c r="AT88" s="5">
        <v>40</v>
      </c>
      <c r="AU88" s="5">
        <v>588279</v>
      </c>
      <c r="AW88" s="5">
        <v>18</v>
      </c>
      <c r="AX88" s="5">
        <v>566288</v>
      </c>
      <c r="AY88" s="5">
        <v>12</v>
      </c>
      <c r="AZ88" s="5">
        <v>407046</v>
      </c>
      <c r="BA88" s="5">
        <v>30</v>
      </c>
      <c r="BB88" s="5">
        <v>973334</v>
      </c>
      <c r="BC88" s="5">
        <v>1</v>
      </c>
      <c r="BD88" s="5">
        <v>39789</v>
      </c>
      <c r="BE88" s="5">
        <v>31</v>
      </c>
      <c r="BF88" s="5">
        <v>1013123</v>
      </c>
      <c r="BH88" s="5">
        <v>7</v>
      </c>
      <c r="BI88" s="5">
        <v>800316</v>
      </c>
      <c r="BJ88" s="5">
        <v>5</v>
      </c>
      <c r="BK88" s="5">
        <v>516070</v>
      </c>
      <c r="BL88" s="5">
        <v>12</v>
      </c>
      <c r="BM88" s="5">
        <v>1316386</v>
      </c>
      <c r="BN88" s="5">
        <v>1</v>
      </c>
      <c r="BO88" s="5">
        <v>50765</v>
      </c>
      <c r="BP88" s="5">
        <v>13</v>
      </c>
      <c r="BQ88" s="5">
        <v>1367151</v>
      </c>
      <c r="BS88" s="192">
        <v>590</v>
      </c>
      <c r="BT88" s="192">
        <v>3378238</v>
      </c>
      <c r="BU88" s="192">
        <v>45</v>
      </c>
      <c r="BV88" s="192">
        <v>1150761</v>
      </c>
      <c r="BW88" s="192">
        <v>635</v>
      </c>
      <c r="BX88" s="192">
        <v>4528999</v>
      </c>
      <c r="BY88" s="192">
        <v>3</v>
      </c>
      <c r="BZ88" s="192">
        <v>96923</v>
      </c>
      <c r="CA88" s="192">
        <v>638</v>
      </c>
      <c r="CB88" s="192">
        <v>4625922</v>
      </c>
    </row>
    <row r="89" spans="1:80" ht="15" customHeight="1">
      <c r="A89" s="1">
        <v>101</v>
      </c>
      <c r="D89" s="1" t="s">
        <v>490</v>
      </c>
      <c r="E89" s="5">
        <v>237</v>
      </c>
      <c r="F89" s="5">
        <v>360303</v>
      </c>
      <c r="G89" s="5">
        <v>6</v>
      </c>
      <c r="H89" s="5">
        <v>9275</v>
      </c>
      <c r="I89" s="5">
        <v>243</v>
      </c>
      <c r="J89" s="5">
        <v>369578</v>
      </c>
      <c r="K89" s="5">
        <v>1</v>
      </c>
      <c r="L89" s="5">
        <v>1125</v>
      </c>
      <c r="M89" s="5">
        <v>244</v>
      </c>
      <c r="N89" s="5">
        <v>370703</v>
      </c>
      <c r="P89" s="5">
        <v>171</v>
      </c>
      <c r="Q89" s="5">
        <v>532798</v>
      </c>
      <c r="R89" s="5">
        <v>13</v>
      </c>
      <c r="S89" s="5">
        <v>50733</v>
      </c>
      <c r="T89" s="5">
        <v>184</v>
      </c>
      <c r="U89" s="5">
        <v>583531</v>
      </c>
      <c r="V89" s="5">
        <v>1</v>
      </c>
      <c r="W89" s="5">
        <v>3693</v>
      </c>
      <c r="X89" s="5">
        <v>185</v>
      </c>
      <c r="Y89" s="5">
        <v>587224</v>
      </c>
      <c r="AA89" s="5">
        <v>45</v>
      </c>
      <c r="AB89" s="5">
        <v>312401</v>
      </c>
      <c r="AC89" s="5">
        <v>7</v>
      </c>
      <c r="AD89" s="5">
        <v>53410</v>
      </c>
      <c r="AE89" s="5">
        <v>52</v>
      </c>
      <c r="AF89" s="5">
        <v>365811</v>
      </c>
      <c r="AG89" s="5">
        <v>1</v>
      </c>
      <c r="AH89" s="5">
        <v>5959</v>
      </c>
      <c r="AI89" s="5">
        <v>53</v>
      </c>
      <c r="AJ89" s="5">
        <v>371770</v>
      </c>
      <c r="AL89" s="5">
        <v>19</v>
      </c>
      <c r="AM89" s="5">
        <v>269933</v>
      </c>
      <c r="AN89" s="5">
        <v>13</v>
      </c>
      <c r="AO89" s="5">
        <v>196803</v>
      </c>
      <c r="AP89" s="5">
        <v>32</v>
      </c>
      <c r="AQ89" s="5">
        <v>466736</v>
      </c>
      <c r="AR89" s="5">
        <v>2</v>
      </c>
      <c r="AS89" s="5">
        <v>23710</v>
      </c>
      <c r="AT89" s="5">
        <v>34</v>
      </c>
      <c r="AU89" s="5">
        <v>490446</v>
      </c>
      <c r="AW89" s="5">
        <v>7</v>
      </c>
      <c r="AX89" s="5">
        <v>209956</v>
      </c>
      <c r="AY89" s="5">
        <v>5</v>
      </c>
      <c r="AZ89" s="5">
        <v>170200</v>
      </c>
      <c r="BA89" s="5">
        <v>12</v>
      </c>
      <c r="BB89" s="5">
        <v>380156</v>
      </c>
      <c r="BC89" s="5">
        <v>2</v>
      </c>
      <c r="BD89" s="5">
        <v>46630</v>
      </c>
      <c r="BE89" s="5">
        <v>14</v>
      </c>
      <c r="BF89" s="5">
        <v>426786</v>
      </c>
      <c r="BH89" s="5">
        <v>3</v>
      </c>
      <c r="BI89" s="5">
        <v>229783</v>
      </c>
      <c r="BJ89" s="5">
        <v>5</v>
      </c>
      <c r="BK89" s="5">
        <v>405512</v>
      </c>
      <c r="BL89" s="5">
        <v>8</v>
      </c>
      <c r="BM89" s="5">
        <v>635295</v>
      </c>
      <c r="BN89" s="5">
        <v>0</v>
      </c>
      <c r="BO89" s="5">
        <v>0</v>
      </c>
      <c r="BP89" s="5">
        <v>8</v>
      </c>
      <c r="BQ89" s="5">
        <v>635295</v>
      </c>
      <c r="BS89" s="192">
        <v>482</v>
      </c>
      <c r="BT89" s="192">
        <v>1915174</v>
      </c>
      <c r="BU89" s="192">
        <v>49</v>
      </c>
      <c r="BV89" s="192">
        <v>885933</v>
      </c>
      <c r="BW89" s="192">
        <v>531</v>
      </c>
      <c r="BX89" s="192">
        <v>2801107</v>
      </c>
      <c r="BY89" s="192">
        <v>7</v>
      </c>
      <c r="BZ89" s="192">
        <v>81117</v>
      </c>
      <c r="CA89" s="192">
        <v>538</v>
      </c>
      <c r="CB89" s="192">
        <v>2882224</v>
      </c>
    </row>
    <row r="90" spans="1:80" ht="15" customHeight="1">
      <c r="A90" s="1">
        <v>102</v>
      </c>
      <c r="D90" s="9" t="s">
        <v>491</v>
      </c>
      <c r="E90" s="10">
        <v>386</v>
      </c>
      <c r="F90" s="10">
        <v>570076</v>
      </c>
      <c r="G90" s="10">
        <v>3</v>
      </c>
      <c r="H90" s="10">
        <v>4860</v>
      </c>
      <c r="I90" s="10">
        <v>389</v>
      </c>
      <c r="J90" s="10">
        <v>574936</v>
      </c>
      <c r="K90" s="10">
        <v>0</v>
      </c>
      <c r="L90" s="10">
        <v>0</v>
      </c>
      <c r="M90" s="10">
        <v>389</v>
      </c>
      <c r="N90" s="10">
        <v>574936</v>
      </c>
      <c r="P90" s="10">
        <v>251</v>
      </c>
      <c r="Q90" s="10">
        <v>818548</v>
      </c>
      <c r="R90" s="10">
        <v>18</v>
      </c>
      <c r="S90" s="10">
        <v>60540</v>
      </c>
      <c r="T90" s="10">
        <v>269</v>
      </c>
      <c r="U90" s="10">
        <v>879088</v>
      </c>
      <c r="V90" s="10">
        <v>0</v>
      </c>
      <c r="W90" s="10">
        <v>0</v>
      </c>
      <c r="X90" s="10">
        <v>269</v>
      </c>
      <c r="Y90" s="10">
        <v>879088</v>
      </c>
      <c r="AA90" s="10">
        <v>81</v>
      </c>
      <c r="AB90" s="10">
        <v>588446</v>
      </c>
      <c r="AC90" s="10">
        <v>9</v>
      </c>
      <c r="AD90" s="10">
        <v>66680</v>
      </c>
      <c r="AE90" s="10">
        <v>90</v>
      </c>
      <c r="AF90" s="10">
        <v>655126</v>
      </c>
      <c r="AG90" s="10">
        <v>0</v>
      </c>
      <c r="AH90" s="10">
        <v>0</v>
      </c>
      <c r="AI90" s="10">
        <v>90</v>
      </c>
      <c r="AJ90" s="10">
        <v>655126</v>
      </c>
      <c r="AL90" s="10">
        <v>31</v>
      </c>
      <c r="AM90" s="10">
        <v>432193</v>
      </c>
      <c r="AN90" s="10">
        <v>7</v>
      </c>
      <c r="AO90" s="10">
        <v>102877</v>
      </c>
      <c r="AP90" s="10">
        <v>38</v>
      </c>
      <c r="AQ90" s="10">
        <v>535070</v>
      </c>
      <c r="AR90" s="10">
        <v>0</v>
      </c>
      <c r="AS90" s="10">
        <v>0</v>
      </c>
      <c r="AT90" s="10">
        <v>38</v>
      </c>
      <c r="AU90" s="10">
        <v>535070</v>
      </c>
      <c r="AW90" s="10">
        <v>32</v>
      </c>
      <c r="AX90" s="10">
        <v>1020080</v>
      </c>
      <c r="AY90" s="10">
        <v>8</v>
      </c>
      <c r="AZ90" s="10">
        <v>267067</v>
      </c>
      <c r="BA90" s="10">
        <v>40</v>
      </c>
      <c r="BB90" s="10">
        <v>1287147</v>
      </c>
      <c r="BC90" s="10">
        <v>0</v>
      </c>
      <c r="BD90" s="10">
        <v>0</v>
      </c>
      <c r="BE90" s="10">
        <v>40</v>
      </c>
      <c r="BF90" s="10">
        <v>1287147</v>
      </c>
      <c r="BH90" s="10">
        <v>6</v>
      </c>
      <c r="BI90" s="10">
        <v>363363</v>
      </c>
      <c r="BJ90" s="10">
        <v>3</v>
      </c>
      <c r="BK90" s="10">
        <v>230147</v>
      </c>
      <c r="BL90" s="10">
        <v>9</v>
      </c>
      <c r="BM90" s="10">
        <v>593510</v>
      </c>
      <c r="BN90" s="10">
        <v>0</v>
      </c>
      <c r="BO90" s="10">
        <v>0</v>
      </c>
      <c r="BP90" s="10">
        <v>9</v>
      </c>
      <c r="BQ90" s="10">
        <v>593510</v>
      </c>
      <c r="BS90" s="192">
        <v>787</v>
      </c>
      <c r="BT90" s="192">
        <v>3792706</v>
      </c>
      <c r="BU90" s="192">
        <v>48</v>
      </c>
      <c r="BV90" s="192">
        <v>732171</v>
      </c>
      <c r="BW90" s="192">
        <v>835</v>
      </c>
      <c r="BX90" s="192">
        <v>4524877</v>
      </c>
      <c r="BY90" s="192"/>
      <c r="BZ90" s="192"/>
      <c r="CA90" s="192">
        <v>835</v>
      </c>
      <c r="CB90" s="192">
        <v>4524877</v>
      </c>
    </row>
    <row r="91" spans="1:80" ht="15" customHeight="1">
      <c r="A91" s="1">
        <v>103</v>
      </c>
      <c r="D91" s="14" t="s">
        <v>430</v>
      </c>
      <c r="E91" s="10">
        <v>1014</v>
      </c>
      <c r="F91" s="10">
        <v>1523303</v>
      </c>
      <c r="G91" s="10">
        <v>13</v>
      </c>
      <c r="H91" s="10">
        <v>20335</v>
      </c>
      <c r="I91" s="10">
        <v>1027</v>
      </c>
      <c r="J91" s="10">
        <v>1543638</v>
      </c>
      <c r="K91" s="10">
        <v>1</v>
      </c>
      <c r="L91" s="10">
        <v>1125</v>
      </c>
      <c r="M91" s="10">
        <v>1028</v>
      </c>
      <c r="N91" s="10">
        <v>1544763</v>
      </c>
      <c r="P91" s="10">
        <v>723</v>
      </c>
      <c r="Q91" s="10">
        <v>2311642</v>
      </c>
      <c r="R91" s="10">
        <v>37</v>
      </c>
      <c r="S91" s="10">
        <v>130472</v>
      </c>
      <c r="T91" s="10">
        <v>760</v>
      </c>
      <c r="U91" s="10">
        <v>2442114</v>
      </c>
      <c r="V91" s="10">
        <v>5</v>
      </c>
      <c r="W91" s="10">
        <v>15716</v>
      </c>
      <c r="X91" s="10">
        <v>765</v>
      </c>
      <c r="Y91" s="10">
        <v>2457830</v>
      </c>
      <c r="AA91" s="10">
        <v>235</v>
      </c>
      <c r="AB91" s="10">
        <v>1667251</v>
      </c>
      <c r="AC91" s="10">
        <v>31</v>
      </c>
      <c r="AD91" s="10">
        <v>225645</v>
      </c>
      <c r="AE91" s="10">
        <v>266</v>
      </c>
      <c r="AF91" s="10">
        <v>1892896</v>
      </c>
      <c r="AG91" s="10">
        <v>3</v>
      </c>
      <c r="AH91" s="10">
        <v>17882</v>
      </c>
      <c r="AI91" s="10">
        <v>269</v>
      </c>
      <c r="AJ91" s="10">
        <v>1910778</v>
      </c>
      <c r="AL91" s="10">
        <v>94</v>
      </c>
      <c r="AM91" s="10">
        <v>1347762</v>
      </c>
      <c r="AN91" s="10">
        <v>34</v>
      </c>
      <c r="AO91" s="10">
        <v>493936</v>
      </c>
      <c r="AP91" s="10">
        <v>128</v>
      </c>
      <c r="AQ91" s="10">
        <v>1841698</v>
      </c>
      <c r="AR91" s="10">
        <v>2</v>
      </c>
      <c r="AS91" s="10">
        <v>23710</v>
      </c>
      <c r="AT91" s="10">
        <v>130</v>
      </c>
      <c r="AU91" s="10">
        <v>1865408</v>
      </c>
      <c r="AW91" s="10">
        <v>66</v>
      </c>
      <c r="AX91" s="10">
        <v>2041102</v>
      </c>
      <c r="AY91" s="10">
        <v>27</v>
      </c>
      <c r="AZ91" s="10">
        <v>912309</v>
      </c>
      <c r="BA91" s="10">
        <v>93</v>
      </c>
      <c r="BB91" s="10">
        <v>2953411</v>
      </c>
      <c r="BC91" s="10">
        <v>3</v>
      </c>
      <c r="BD91" s="10">
        <v>86419</v>
      </c>
      <c r="BE91" s="10">
        <v>96</v>
      </c>
      <c r="BF91" s="10">
        <v>3039830</v>
      </c>
      <c r="BH91" s="10">
        <v>21</v>
      </c>
      <c r="BI91" s="10">
        <v>1967053</v>
      </c>
      <c r="BJ91" s="10">
        <v>13</v>
      </c>
      <c r="BK91" s="10">
        <v>1151729</v>
      </c>
      <c r="BL91" s="10">
        <v>34</v>
      </c>
      <c r="BM91" s="10">
        <v>3118782</v>
      </c>
      <c r="BN91" s="10">
        <v>1</v>
      </c>
      <c r="BO91" s="10">
        <v>50765</v>
      </c>
      <c r="BP91" s="10">
        <v>35</v>
      </c>
      <c r="BQ91" s="10">
        <v>3169547</v>
      </c>
      <c r="BS91" s="192">
        <v>2153</v>
      </c>
      <c r="BT91" s="192">
        <v>10858113</v>
      </c>
      <c r="BU91" s="192">
        <v>155</v>
      </c>
      <c r="BV91" s="192">
        <v>2934426</v>
      </c>
      <c r="BW91" s="192">
        <v>2308</v>
      </c>
      <c r="BX91" s="192">
        <v>13792539</v>
      </c>
      <c r="BY91" s="192">
        <v>15</v>
      </c>
      <c r="BZ91" s="192">
        <v>195617</v>
      </c>
      <c r="CA91" s="192">
        <v>2323</v>
      </c>
      <c r="CB91" s="192">
        <v>13988156</v>
      </c>
    </row>
    <row r="92" spans="1:80" ht="15" customHeight="1">
      <c r="A92" s="1">
        <v>104</v>
      </c>
      <c r="D92" s="28" t="s">
        <v>573</v>
      </c>
      <c r="E92" s="5">
        <v>36695</v>
      </c>
      <c r="F92" s="5">
        <v>54994606</v>
      </c>
      <c r="G92" s="5">
        <v>307</v>
      </c>
      <c r="H92" s="5">
        <v>473182</v>
      </c>
      <c r="I92" s="5">
        <v>37002</v>
      </c>
      <c r="J92" s="5">
        <v>55467788</v>
      </c>
      <c r="K92" s="5">
        <v>177</v>
      </c>
      <c r="L92" s="5">
        <v>258701</v>
      </c>
      <c r="M92" s="5">
        <v>37179</v>
      </c>
      <c r="N92" s="5">
        <v>55726489</v>
      </c>
      <c r="P92" s="5">
        <v>27142</v>
      </c>
      <c r="Q92" s="5">
        <v>87396331</v>
      </c>
      <c r="R92" s="5">
        <v>613</v>
      </c>
      <c r="S92" s="5">
        <v>2150823</v>
      </c>
      <c r="T92" s="5">
        <v>27755</v>
      </c>
      <c r="U92" s="5">
        <v>89547154</v>
      </c>
      <c r="V92" s="5">
        <v>273</v>
      </c>
      <c r="W92" s="5">
        <v>869321</v>
      </c>
      <c r="X92" s="5">
        <v>28028</v>
      </c>
      <c r="Y92" s="5">
        <v>90416475</v>
      </c>
      <c r="AA92" s="5">
        <v>9179</v>
      </c>
      <c r="AB92" s="5">
        <v>65130699</v>
      </c>
      <c r="AC92" s="5">
        <v>578</v>
      </c>
      <c r="AD92" s="5">
        <v>4237599</v>
      </c>
      <c r="AE92" s="5">
        <v>9757</v>
      </c>
      <c r="AF92" s="5">
        <v>69368298</v>
      </c>
      <c r="AG92" s="5">
        <v>180</v>
      </c>
      <c r="AH92" s="5">
        <v>1287543</v>
      </c>
      <c r="AI92" s="5">
        <v>9937</v>
      </c>
      <c r="AJ92" s="5">
        <v>70655841</v>
      </c>
      <c r="AL92" s="5">
        <v>3967</v>
      </c>
      <c r="AM92" s="5">
        <v>55595175</v>
      </c>
      <c r="AN92" s="5">
        <v>540</v>
      </c>
      <c r="AO92" s="5">
        <v>7886000</v>
      </c>
      <c r="AP92" s="5">
        <v>4507</v>
      </c>
      <c r="AQ92" s="5">
        <v>63481175</v>
      </c>
      <c r="AR92" s="5">
        <v>161</v>
      </c>
      <c r="AS92" s="5">
        <v>2308517</v>
      </c>
      <c r="AT92" s="5">
        <v>4668</v>
      </c>
      <c r="AU92" s="5">
        <v>65789692</v>
      </c>
      <c r="AW92" s="5">
        <v>1680</v>
      </c>
      <c r="AX92" s="5">
        <v>50504071</v>
      </c>
      <c r="AY92" s="5">
        <v>471</v>
      </c>
      <c r="AZ92" s="5">
        <v>14824037</v>
      </c>
      <c r="BA92" s="5">
        <v>2151</v>
      </c>
      <c r="BB92" s="5">
        <v>65328108</v>
      </c>
      <c r="BC92" s="5">
        <v>232</v>
      </c>
      <c r="BD92" s="5">
        <v>7614463</v>
      </c>
      <c r="BE92" s="5">
        <v>2383</v>
      </c>
      <c r="BF92" s="5">
        <v>72942571</v>
      </c>
      <c r="BH92" s="5">
        <v>492</v>
      </c>
      <c r="BI92" s="5">
        <v>56854471</v>
      </c>
      <c r="BJ92" s="5">
        <v>257</v>
      </c>
      <c r="BK92" s="5">
        <v>29795905</v>
      </c>
      <c r="BL92" s="5">
        <v>749</v>
      </c>
      <c r="BM92" s="5">
        <v>86650376</v>
      </c>
      <c r="BN92" s="5">
        <v>635</v>
      </c>
      <c r="BO92" s="5">
        <v>204207225</v>
      </c>
      <c r="BP92" s="5">
        <v>1384</v>
      </c>
      <c r="BQ92" s="5">
        <v>290857601</v>
      </c>
      <c r="BS92" s="192">
        <v>79155</v>
      </c>
      <c r="BT92" s="192">
        <v>370475353</v>
      </c>
      <c r="BU92" s="192">
        <v>2766</v>
      </c>
      <c r="BV92" s="192">
        <v>59367546</v>
      </c>
      <c r="BW92" s="192">
        <v>81921</v>
      </c>
      <c r="BX92" s="192">
        <v>429842899</v>
      </c>
      <c r="BY92" s="192">
        <v>1658</v>
      </c>
      <c r="BZ92" s="192">
        <v>216545770</v>
      </c>
      <c r="CA92" s="192">
        <v>83579</v>
      </c>
      <c r="CB92" s="192">
        <v>646388669</v>
      </c>
    </row>
    <row r="93" spans="5:69" ht="15" customHeight="1">
      <c r="E93" s="5"/>
      <c r="F93" s="5"/>
      <c r="G93" s="5"/>
      <c r="H93" s="5"/>
      <c r="I93" s="5"/>
      <c r="J93" s="5"/>
      <c r="K93" s="5"/>
      <c r="L93" s="5"/>
      <c r="M93" s="5"/>
      <c r="N93" s="5"/>
      <c r="P93" s="5"/>
      <c r="Q93" s="5"/>
      <c r="R93" s="5"/>
      <c r="S93" s="5"/>
      <c r="T93" s="5"/>
      <c r="U93" s="5"/>
      <c r="V93" s="5"/>
      <c r="W93" s="5"/>
      <c r="X93" s="5"/>
      <c r="Y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5:69" ht="15" customHeight="1">
      <c r="E94" s="5"/>
      <c r="F94" s="5"/>
      <c r="G94" s="5"/>
      <c r="H94" s="5"/>
      <c r="I94" s="5"/>
      <c r="J94" s="5"/>
      <c r="K94" s="5"/>
      <c r="L94" s="5"/>
      <c r="M94" s="5"/>
      <c r="N94" s="5"/>
      <c r="P94" s="5"/>
      <c r="Q94" s="5"/>
      <c r="R94" s="5"/>
      <c r="S94" s="5"/>
      <c r="T94" s="5"/>
      <c r="U94" s="5"/>
      <c r="V94" s="5"/>
      <c r="W94" s="5"/>
      <c r="X94" s="5"/>
      <c r="Y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5:69" ht="15" customHeight="1">
      <c r="E95" s="5"/>
      <c r="F95" s="5"/>
      <c r="G95" s="5"/>
      <c r="H95" s="5"/>
      <c r="I95" s="5"/>
      <c r="J95" s="5"/>
      <c r="K95" s="5"/>
      <c r="L95" s="5"/>
      <c r="M95" s="5"/>
      <c r="N95" s="5"/>
      <c r="P95" s="5"/>
      <c r="Q95" s="5"/>
      <c r="R95" s="5"/>
      <c r="S95" s="5"/>
      <c r="T95" s="5"/>
      <c r="U95" s="5"/>
      <c r="V95" s="5"/>
      <c r="W95" s="5"/>
      <c r="X95" s="5"/>
      <c r="Y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5:69" ht="12" customHeight="1">
      <c r="E96" s="5"/>
      <c r="F96" s="5"/>
      <c r="G96" s="5"/>
      <c r="H96" s="5"/>
      <c r="I96" s="5"/>
      <c r="J96" s="5"/>
      <c r="K96" s="5"/>
      <c r="L96" s="5"/>
      <c r="M96" s="5"/>
      <c r="N96" s="5"/>
      <c r="P96" s="5"/>
      <c r="Q96" s="5"/>
      <c r="R96" s="5"/>
      <c r="S96" s="5"/>
      <c r="T96" s="5"/>
      <c r="U96" s="5"/>
      <c r="V96" s="5"/>
      <c r="W96" s="5"/>
      <c r="X96" s="5"/>
      <c r="Y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njzolas</dc:creator>
  <cp:keywords/>
  <dc:description/>
  <cp:lastModifiedBy>Peter Lindert</cp:lastModifiedBy>
  <dcterms:created xsi:type="dcterms:W3CDTF">2010-11-29T00:31:46Z</dcterms:created>
  <dcterms:modified xsi:type="dcterms:W3CDTF">2013-06-19T17:59:34Z</dcterms:modified>
  <cp:category/>
  <cp:version/>
  <cp:contentType/>
  <cp:contentStatus/>
</cp:coreProperties>
</file>